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60" yWindow="-390" windowWidth="12120" windowHeight="9120" tabRatio="969" activeTab="1"/>
  </bookViews>
  <sheets>
    <sheet name="MARYWL.Chart" sheetId="2" r:id="rId1"/>
    <sheet name="MARYWL.TABLE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X12FTGATE" hidden="1">[2]GATEQDAT!#REF!</definedName>
    <definedName name="_1_0Crite">[1]TEAQLOGSHEET1!#REF!</definedName>
    <definedName name="_2_0_0__123Graph_X12FTG" hidden="1">[3]KAWQ.DAT!#REF!</definedName>
    <definedName name="_Fill" hidden="1">#REF!</definedName>
    <definedName name="_xlnm.Criteria">[4]TEAQ.DAT!#REF!</definedName>
    <definedName name="_xlnm.Database">[5]BAYSVILL!#REF!</definedName>
  </definedNames>
  <calcPr calcId="125725"/>
  <fileRecoveryPr repairLoad="1"/>
</workbook>
</file>

<file path=xl/calcChain.xml><?xml version="1.0" encoding="utf-8"?>
<calcChain xmlns="http://schemas.openxmlformats.org/spreadsheetml/2006/main">
  <c r="S133" i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R298"/>
  <c r="R299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268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130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00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25"/>
  <c r="R26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N298"/>
  <c r="N299"/>
  <c r="N300" s="1"/>
  <c r="N301" s="1"/>
  <c r="N302" s="1"/>
  <c r="N303" s="1"/>
  <c r="N304" s="1"/>
  <c r="N305" s="1"/>
  <c r="N306" s="1"/>
  <c r="N307" s="1"/>
  <c r="N308" s="1"/>
  <c r="N309" s="1"/>
  <c r="N310" s="1"/>
  <c r="N311" s="1"/>
  <c r="N312" s="1"/>
  <c r="N313" s="1"/>
  <c r="N314" s="1"/>
  <c r="N315" s="1"/>
  <c r="N316" s="1"/>
  <c r="N317" s="1"/>
  <c r="N318" s="1"/>
  <c r="N319" s="1"/>
  <c r="N320" s="1"/>
  <c r="N321" s="1"/>
  <c r="N322" s="1"/>
  <c r="N323" s="1"/>
  <c r="N324" s="1"/>
  <c r="N325" s="1"/>
  <c r="N326" s="1"/>
  <c r="N327" s="1"/>
  <c r="N328" s="1"/>
  <c r="N329" s="1"/>
  <c r="N330" s="1"/>
  <c r="N331" s="1"/>
  <c r="N332" s="1"/>
  <c r="N333" s="1"/>
  <c r="N334" s="1"/>
  <c r="N335" s="1"/>
  <c r="N336" s="1"/>
  <c r="N337" s="1"/>
  <c r="N338" s="1"/>
  <c r="N339" s="1"/>
  <c r="N340" s="1"/>
  <c r="N341" s="1"/>
  <c r="N342" s="1"/>
  <c r="N343" s="1"/>
  <c r="N268"/>
  <c r="N269"/>
  <c r="N270" s="1"/>
  <c r="N271" s="1"/>
  <c r="N272" s="1"/>
  <c r="N273" s="1"/>
  <c r="N274" s="1"/>
  <c r="N275" s="1"/>
  <c r="N276" s="1"/>
  <c r="N277" s="1"/>
  <c r="N278" s="1"/>
  <c r="N279" s="1"/>
  <c r="N280" s="1"/>
  <c r="N281" s="1"/>
  <c r="N282" s="1"/>
  <c r="N283" s="1"/>
  <c r="N284" s="1"/>
  <c r="N285" s="1"/>
  <c r="N286" s="1"/>
  <c r="N287" s="1"/>
  <c r="N288" s="1"/>
  <c r="N289" s="1"/>
  <c r="N290" s="1"/>
  <c r="N291" s="1"/>
  <c r="N292" s="1"/>
  <c r="N293" s="1"/>
  <c r="N294" s="1"/>
  <c r="N295" s="1"/>
  <c r="N296" s="1"/>
  <c r="N130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00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25"/>
  <c r="N26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O133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O166" s="1"/>
  <c r="O167" s="1"/>
  <c r="O168" s="1"/>
  <c r="O169" s="1"/>
  <c r="O170" s="1"/>
  <c r="O171" s="1"/>
  <c r="O172" s="1"/>
  <c r="O173" s="1"/>
  <c r="O174" s="1"/>
  <c r="O175" s="1"/>
  <c r="Q268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P345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L268"/>
  <c r="L269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P298"/>
  <c r="P299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M298"/>
  <c r="M299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M336" s="1"/>
  <c r="M337" s="1"/>
  <c r="M338" s="1"/>
  <c r="M339" s="1"/>
  <c r="M340" s="1"/>
  <c r="M341" s="1"/>
  <c r="M342" s="1"/>
  <c r="M343" s="1"/>
  <c r="P268"/>
  <c r="P269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M268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Q162"/>
  <c r="Q163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M176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P145"/>
  <c r="P146"/>
  <c r="P147" s="1"/>
  <c r="P148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M136"/>
  <c r="M137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L145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Q115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P115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M115"/>
  <c r="M116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P84"/>
  <c r="P85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M84"/>
  <c r="M85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L84"/>
  <c r="L85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Q17"/>
  <c r="Q18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P17"/>
  <c r="P18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M25"/>
  <c r="M26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L56"/>
  <c r="L57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</calcChain>
</file>

<file path=xl/sharedStrings.xml><?xml version="1.0" encoding="utf-8"?>
<sst xmlns="http://schemas.openxmlformats.org/spreadsheetml/2006/main" count="77" uniqueCount="46">
  <si>
    <t>DATE</t>
  </si>
  <si>
    <t xml:space="preserve">WATER </t>
  </si>
  <si>
    <t>START OF</t>
  </si>
  <si>
    <t>TOP OF</t>
  </si>
  <si>
    <t>TARGET</t>
  </si>
  <si>
    <t>BOTTOM OF</t>
  </si>
  <si>
    <t>LEVEL</t>
  </si>
  <si>
    <t>HIGH WATER</t>
  </si>
  <si>
    <t>NORMAL</t>
  </si>
  <si>
    <t>OPERATING</t>
  </si>
  <si>
    <t>LOW  WATER</t>
  </si>
  <si>
    <t xml:space="preserve">ZONE   </t>
  </si>
  <si>
    <t xml:space="preserve"> LEVEL  </t>
  </si>
  <si>
    <t xml:space="preserve">ZONE    </t>
  </si>
  <si>
    <t xml:space="preserve">ZONE             </t>
  </si>
  <si>
    <t xml:space="preserve">                         </t>
  </si>
  <si>
    <t xml:space="preserve">ZONE           </t>
  </si>
  <si>
    <t xml:space="preserve">                      </t>
  </si>
  <si>
    <t xml:space="preserve"> - metres</t>
  </si>
  <si>
    <t>upper red line</t>
  </si>
  <si>
    <t>upper yellow line</t>
  </si>
  <si>
    <t>green line</t>
  </si>
  <si>
    <t>lower yellow line</t>
  </si>
  <si>
    <t>lower red line</t>
  </si>
  <si>
    <t>GSC</t>
  </si>
  <si>
    <t>metres</t>
  </si>
  <si>
    <t>MARY LAKE OPERATING ZONE LIMITS</t>
  </si>
  <si>
    <t>MARY LAKE WATER LEVEL</t>
  </si>
  <si>
    <t>PREFERED</t>
  </si>
  <si>
    <t>broken green</t>
  </si>
  <si>
    <t>line - metres</t>
  </si>
  <si>
    <t>OLD</t>
  </si>
  <si>
    <t xml:space="preserve">TARGET </t>
  </si>
  <si>
    <t xml:space="preserve">OPERATING </t>
  </si>
  <si>
    <t>PRIOR TO</t>
  </si>
  <si>
    <t>MRWMP</t>
  </si>
  <si>
    <t>Interm BMP Line</t>
  </si>
  <si>
    <t xml:space="preserve">Hatch Water Level Study </t>
  </si>
  <si>
    <t>Proposed Operating</t>
  </si>
  <si>
    <t>Target 2009</t>
  </si>
  <si>
    <t>Hackner</t>
  </si>
  <si>
    <t>Holden</t>
  </si>
  <si>
    <t>Target</t>
  </si>
  <si>
    <t>Levels</t>
  </si>
  <si>
    <t>Hatch -Mary Lake Association</t>
  </si>
  <si>
    <t>Accelerated May - Sept Drawdown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</si>
</sst>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3" fillId="3" borderId="7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7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3" borderId="7" xfId="0" applyFont="1" applyFill="1" applyBorder="1"/>
    <xf numFmtId="0" fontId="5" fillId="3" borderId="8" xfId="0" applyFont="1" applyFill="1" applyBorder="1"/>
    <xf numFmtId="0" fontId="5" fillId="3" borderId="7" xfId="0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4" fillId="2" borderId="7" xfId="0" applyFont="1" applyFill="1" applyBorder="1" applyProtection="1"/>
    <xf numFmtId="0" fontId="4" fillId="3" borderId="8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0" xfId="0" applyFill="1" applyBorder="1"/>
    <xf numFmtId="0" fontId="4" fillId="3" borderId="10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" fontId="4" fillId="0" borderId="7" xfId="0" applyNumberFormat="1" applyFont="1" applyFill="1" applyBorder="1" applyAlignment="1" applyProtection="1">
      <alignment horizontal="left"/>
      <protection locked="0"/>
    </xf>
    <xf numFmtId="0" fontId="0" fillId="0" borderId="7" xfId="0" applyBorder="1"/>
    <xf numFmtId="0" fontId="0" fillId="0" borderId="0" xfId="0" applyBorder="1"/>
    <xf numFmtId="16" fontId="4" fillId="2" borderId="13" xfId="0" applyNumberFormat="1" applyFont="1" applyFill="1" applyBorder="1" applyAlignment="1" applyProtection="1">
      <alignment horizontal="left"/>
      <protection locked="0"/>
    </xf>
    <xf numFmtId="2" fontId="4" fillId="2" borderId="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16" fontId="4" fillId="0" borderId="14" xfId="0" applyNumberFormat="1" applyFont="1" applyFill="1" applyBorder="1" applyAlignment="1" applyProtection="1">
      <alignment horizontal="left"/>
      <protection locked="0"/>
    </xf>
    <xf numFmtId="0" fontId="0" fillId="0" borderId="15" xfId="0" applyBorder="1"/>
    <xf numFmtId="0" fontId="0" fillId="0" borderId="14" xfId="0" applyBorder="1"/>
    <xf numFmtId="0" fontId="3" fillId="2" borderId="7" xfId="0" applyFont="1" applyFill="1" applyBorder="1" applyAlignment="1">
      <alignment horizontal="center"/>
    </xf>
    <xf numFmtId="16" fontId="4" fillId="0" borderId="16" xfId="0" applyNumberFormat="1" applyFont="1" applyFill="1" applyBorder="1" applyAlignment="1" applyProtection="1">
      <alignment horizontal="left"/>
      <protection locked="0"/>
    </xf>
    <xf numFmtId="2" fontId="3" fillId="2" borderId="7" xfId="0" applyNumberFormat="1" applyFont="1" applyFill="1" applyBorder="1" applyAlignment="1">
      <alignment horizontal="center"/>
    </xf>
    <xf numFmtId="16" fontId="4" fillId="2" borderId="17" xfId="0" applyNumberFormat="1" applyFont="1" applyFill="1" applyBorder="1" applyAlignment="1" applyProtection="1">
      <alignment horizontal="left"/>
      <protection locked="0"/>
    </xf>
    <xf numFmtId="2" fontId="3" fillId="2" borderId="11" xfId="0" applyNumberFormat="1" applyFont="1" applyFill="1" applyBorder="1" applyAlignment="1">
      <alignment horizontal="center"/>
    </xf>
    <xf numFmtId="0" fontId="0" fillId="4" borderId="0" xfId="0" applyFill="1"/>
    <xf numFmtId="2" fontId="3" fillId="2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4" fillId="2" borderId="1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2" fontId="0" fillId="0" borderId="7" xfId="0" applyNumberFormat="1" applyBorder="1"/>
    <xf numFmtId="2" fontId="0" fillId="0" borderId="14" xfId="0" applyNumberFormat="1" applyBorder="1"/>
    <xf numFmtId="0" fontId="4" fillId="2" borderId="19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Protection="1"/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4" fillId="2" borderId="13" xfId="0" applyFont="1" applyFill="1" applyBorder="1"/>
    <xf numFmtId="16" fontId="4" fillId="2" borderId="20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2" borderId="4" xfId="0" applyFill="1" applyBorder="1"/>
    <xf numFmtId="0" fontId="3" fillId="2" borderId="9" xfId="0" applyFont="1" applyFill="1" applyBorder="1" applyAlignment="1">
      <alignment horizontal="center"/>
    </xf>
    <xf numFmtId="0" fontId="0" fillId="2" borderId="9" xfId="0" applyFill="1" applyBorder="1"/>
    <xf numFmtId="0" fontId="0" fillId="2" borderId="23" xfId="0" applyFill="1" applyBorder="1"/>
    <xf numFmtId="2" fontId="3" fillId="2" borderId="9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0" fillId="2" borderId="7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7" xfId="0" quotePrefix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DDDDDD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MARY LAKE WATER LEVEL - 2009</a:t>
            </a:r>
          </a:p>
        </c:rich>
      </c:tx>
      <c:layout>
        <c:manualLayout>
          <c:xMode val="edge"/>
          <c:yMode val="edge"/>
          <c:x val="0.3592630501535311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871033776867992E-2"/>
          <c:y val="4.2524005486968448E-2"/>
          <c:w val="0.92425793244626409"/>
          <c:h val="0.89026063100137176"/>
        </c:manualLayout>
      </c:layout>
      <c:lineChart>
        <c:grouping val="standard"/>
        <c:ser>
          <c:idx val="0"/>
          <c:order val="0"/>
          <c:tx>
            <c:strRef>
              <c:f>MARYWL.TABLE!$O$4:$O$9</c:f>
              <c:strCache>
                <c:ptCount val="1"/>
                <c:pt idx="0">
                  <c:v>PREFERED OPERATING LEVEL broken green line - metres</c:v>
                </c:pt>
              </c:strCache>
            </c:strRef>
          </c:tx>
          <c:cat>
            <c:numRef>
              <c:f>MARYWL.TABLE!$J$10:$J$374</c:f>
              <c:numCache>
                <c:formatCode>d\-mmm</c:formatCode>
                <c:ptCount val="365"/>
                <c:pt idx="0">
                  <c:v>36892</c:v>
                </c:pt>
                <c:pt idx="1">
                  <c:v>36893</c:v>
                </c:pt>
                <c:pt idx="2">
                  <c:v>36894</c:v>
                </c:pt>
                <c:pt idx="3">
                  <c:v>36895</c:v>
                </c:pt>
                <c:pt idx="4">
                  <c:v>36896</c:v>
                </c:pt>
                <c:pt idx="5">
                  <c:v>36897</c:v>
                </c:pt>
                <c:pt idx="6">
                  <c:v>36898</c:v>
                </c:pt>
                <c:pt idx="7">
                  <c:v>36899</c:v>
                </c:pt>
                <c:pt idx="8">
                  <c:v>36900</c:v>
                </c:pt>
                <c:pt idx="9">
                  <c:v>36901</c:v>
                </c:pt>
                <c:pt idx="10">
                  <c:v>36902</c:v>
                </c:pt>
                <c:pt idx="11">
                  <c:v>36903</c:v>
                </c:pt>
                <c:pt idx="12">
                  <c:v>36904</c:v>
                </c:pt>
                <c:pt idx="13">
                  <c:v>36905</c:v>
                </c:pt>
                <c:pt idx="14">
                  <c:v>36906</c:v>
                </c:pt>
                <c:pt idx="15">
                  <c:v>36907</c:v>
                </c:pt>
                <c:pt idx="16">
                  <c:v>36908</c:v>
                </c:pt>
                <c:pt idx="17">
                  <c:v>36909</c:v>
                </c:pt>
                <c:pt idx="18">
                  <c:v>36910</c:v>
                </c:pt>
                <c:pt idx="19">
                  <c:v>36911</c:v>
                </c:pt>
                <c:pt idx="20">
                  <c:v>36912</c:v>
                </c:pt>
                <c:pt idx="21">
                  <c:v>36913</c:v>
                </c:pt>
                <c:pt idx="22">
                  <c:v>36914</c:v>
                </c:pt>
                <c:pt idx="23">
                  <c:v>36915</c:v>
                </c:pt>
                <c:pt idx="24">
                  <c:v>36916</c:v>
                </c:pt>
                <c:pt idx="25">
                  <c:v>36917</c:v>
                </c:pt>
                <c:pt idx="26">
                  <c:v>36918</c:v>
                </c:pt>
                <c:pt idx="27">
                  <c:v>36919</c:v>
                </c:pt>
                <c:pt idx="28">
                  <c:v>36920</c:v>
                </c:pt>
                <c:pt idx="29">
                  <c:v>36921</c:v>
                </c:pt>
                <c:pt idx="30">
                  <c:v>36922</c:v>
                </c:pt>
                <c:pt idx="31">
                  <c:v>36923</c:v>
                </c:pt>
                <c:pt idx="32">
                  <c:v>36924</c:v>
                </c:pt>
                <c:pt idx="33">
                  <c:v>36925</c:v>
                </c:pt>
                <c:pt idx="34">
                  <c:v>36926</c:v>
                </c:pt>
                <c:pt idx="35">
                  <c:v>36927</c:v>
                </c:pt>
                <c:pt idx="36">
                  <c:v>36928</c:v>
                </c:pt>
                <c:pt idx="37">
                  <c:v>36929</c:v>
                </c:pt>
                <c:pt idx="38">
                  <c:v>36930</c:v>
                </c:pt>
                <c:pt idx="39">
                  <c:v>36931</c:v>
                </c:pt>
                <c:pt idx="40">
                  <c:v>36932</c:v>
                </c:pt>
                <c:pt idx="41">
                  <c:v>36933</c:v>
                </c:pt>
                <c:pt idx="42">
                  <c:v>36934</c:v>
                </c:pt>
                <c:pt idx="43">
                  <c:v>36935</c:v>
                </c:pt>
                <c:pt idx="44">
                  <c:v>36936</c:v>
                </c:pt>
                <c:pt idx="45">
                  <c:v>36937</c:v>
                </c:pt>
                <c:pt idx="46">
                  <c:v>36938</c:v>
                </c:pt>
                <c:pt idx="47">
                  <c:v>36939</c:v>
                </c:pt>
                <c:pt idx="48">
                  <c:v>36940</c:v>
                </c:pt>
                <c:pt idx="49">
                  <c:v>36941</c:v>
                </c:pt>
                <c:pt idx="50">
                  <c:v>36942</c:v>
                </c:pt>
                <c:pt idx="51">
                  <c:v>36943</c:v>
                </c:pt>
                <c:pt idx="52">
                  <c:v>36944</c:v>
                </c:pt>
                <c:pt idx="53">
                  <c:v>36945</c:v>
                </c:pt>
                <c:pt idx="54">
                  <c:v>36946</c:v>
                </c:pt>
                <c:pt idx="55">
                  <c:v>36947</c:v>
                </c:pt>
                <c:pt idx="56">
                  <c:v>36948</c:v>
                </c:pt>
                <c:pt idx="57">
                  <c:v>36949</c:v>
                </c:pt>
                <c:pt idx="58">
                  <c:v>36950</c:v>
                </c:pt>
                <c:pt idx="59">
                  <c:v>36951</c:v>
                </c:pt>
                <c:pt idx="60">
                  <c:v>36952</c:v>
                </c:pt>
                <c:pt idx="61">
                  <c:v>36953</c:v>
                </c:pt>
                <c:pt idx="62">
                  <c:v>36954</c:v>
                </c:pt>
                <c:pt idx="63">
                  <c:v>36955</c:v>
                </c:pt>
                <c:pt idx="64">
                  <c:v>36956</c:v>
                </c:pt>
                <c:pt idx="65">
                  <c:v>36957</c:v>
                </c:pt>
                <c:pt idx="66">
                  <c:v>36958</c:v>
                </c:pt>
                <c:pt idx="67">
                  <c:v>36959</c:v>
                </c:pt>
                <c:pt idx="68">
                  <c:v>36960</c:v>
                </c:pt>
                <c:pt idx="69">
                  <c:v>36961</c:v>
                </c:pt>
                <c:pt idx="70">
                  <c:v>36962</c:v>
                </c:pt>
                <c:pt idx="71">
                  <c:v>36963</c:v>
                </c:pt>
                <c:pt idx="72">
                  <c:v>36964</c:v>
                </c:pt>
                <c:pt idx="73">
                  <c:v>36965</c:v>
                </c:pt>
                <c:pt idx="74">
                  <c:v>36966</c:v>
                </c:pt>
                <c:pt idx="75">
                  <c:v>36967</c:v>
                </c:pt>
                <c:pt idx="76">
                  <c:v>36968</c:v>
                </c:pt>
                <c:pt idx="77">
                  <c:v>36969</c:v>
                </c:pt>
                <c:pt idx="78">
                  <c:v>36970</c:v>
                </c:pt>
                <c:pt idx="79">
                  <c:v>36971</c:v>
                </c:pt>
                <c:pt idx="80">
                  <c:v>36972</c:v>
                </c:pt>
                <c:pt idx="81">
                  <c:v>36973</c:v>
                </c:pt>
                <c:pt idx="82">
                  <c:v>36974</c:v>
                </c:pt>
                <c:pt idx="83">
                  <c:v>36975</c:v>
                </c:pt>
                <c:pt idx="84">
                  <c:v>36976</c:v>
                </c:pt>
                <c:pt idx="85">
                  <c:v>36977</c:v>
                </c:pt>
                <c:pt idx="86">
                  <c:v>36978</c:v>
                </c:pt>
                <c:pt idx="87">
                  <c:v>36979</c:v>
                </c:pt>
                <c:pt idx="88">
                  <c:v>36980</c:v>
                </c:pt>
                <c:pt idx="89">
                  <c:v>36981</c:v>
                </c:pt>
                <c:pt idx="90">
                  <c:v>36982</c:v>
                </c:pt>
                <c:pt idx="91">
                  <c:v>36983</c:v>
                </c:pt>
                <c:pt idx="92">
                  <c:v>36984</c:v>
                </c:pt>
                <c:pt idx="93">
                  <c:v>36985</c:v>
                </c:pt>
                <c:pt idx="94">
                  <c:v>36986</c:v>
                </c:pt>
                <c:pt idx="95">
                  <c:v>36987</c:v>
                </c:pt>
                <c:pt idx="96">
                  <c:v>36988</c:v>
                </c:pt>
                <c:pt idx="97">
                  <c:v>36989</c:v>
                </c:pt>
                <c:pt idx="98">
                  <c:v>36990</c:v>
                </c:pt>
                <c:pt idx="99">
                  <c:v>36991</c:v>
                </c:pt>
                <c:pt idx="100">
                  <c:v>36992</c:v>
                </c:pt>
                <c:pt idx="101">
                  <c:v>36993</c:v>
                </c:pt>
                <c:pt idx="102">
                  <c:v>36994</c:v>
                </c:pt>
                <c:pt idx="103">
                  <c:v>36995</c:v>
                </c:pt>
                <c:pt idx="104">
                  <c:v>36996</c:v>
                </c:pt>
                <c:pt idx="105">
                  <c:v>36997</c:v>
                </c:pt>
                <c:pt idx="106">
                  <c:v>36998</c:v>
                </c:pt>
                <c:pt idx="107">
                  <c:v>36999</c:v>
                </c:pt>
                <c:pt idx="108">
                  <c:v>37000</c:v>
                </c:pt>
                <c:pt idx="109">
                  <c:v>37001</c:v>
                </c:pt>
                <c:pt idx="110">
                  <c:v>37002</c:v>
                </c:pt>
                <c:pt idx="111">
                  <c:v>37003</c:v>
                </c:pt>
                <c:pt idx="112">
                  <c:v>37004</c:v>
                </c:pt>
                <c:pt idx="113">
                  <c:v>37005</c:v>
                </c:pt>
                <c:pt idx="114">
                  <c:v>37006</c:v>
                </c:pt>
                <c:pt idx="115">
                  <c:v>37007</c:v>
                </c:pt>
                <c:pt idx="116">
                  <c:v>37008</c:v>
                </c:pt>
                <c:pt idx="117">
                  <c:v>37009</c:v>
                </c:pt>
                <c:pt idx="118">
                  <c:v>37010</c:v>
                </c:pt>
                <c:pt idx="119">
                  <c:v>37011</c:v>
                </c:pt>
                <c:pt idx="120">
                  <c:v>37012</c:v>
                </c:pt>
                <c:pt idx="121">
                  <c:v>37013</c:v>
                </c:pt>
                <c:pt idx="122">
                  <c:v>37014</c:v>
                </c:pt>
                <c:pt idx="123">
                  <c:v>37015</c:v>
                </c:pt>
                <c:pt idx="124">
                  <c:v>37016</c:v>
                </c:pt>
                <c:pt idx="125">
                  <c:v>37017</c:v>
                </c:pt>
                <c:pt idx="126">
                  <c:v>37018</c:v>
                </c:pt>
                <c:pt idx="127">
                  <c:v>37019</c:v>
                </c:pt>
                <c:pt idx="128">
                  <c:v>37020</c:v>
                </c:pt>
                <c:pt idx="129">
                  <c:v>37021</c:v>
                </c:pt>
                <c:pt idx="130">
                  <c:v>37022</c:v>
                </c:pt>
                <c:pt idx="131">
                  <c:v>37023</c:v>
                </c:pt>
                <c:pt idx="132">
                  <c:v>37024</c:v>
                </c:pt>
                <c:pt idx="133">
                  <c:v>37025</c:v>
                </c:pt>
                <c:pt idx="134">
                  <c:v>37026</c:v>
                </c:pt>
                <c:pt idx="135">
                  <c:v>37027</c:v>
                </c:pt>
                <c:pt idx="136">
                  <c:v>37028</c:v>
                </c:pt>
                <c:pt idx="137">
                  <c:v>37029</c:v>
                </c:pt>
                <c:pt idx="138">
                  <c:v>37030</c:v>
                </c:pt>
                <c:pt idx="139">
                  <c:v>37031</c:v>
                </c:pt>
                <c:pt idx="140">
                  <c:v>37032</c:v>
                </c:pt>
                <c:pt idx="141">
                  <c:v>37033</c:v>
                </c:pt>
                <c:pt idx="142">
                  <c:v>37034</c:v>
                </c:pt>
                <c:pt idx="143">
                  <c:v>37035</c:v>
                </c:pt>
                <c:pt idx="144">
                  <c:v>37036</c:v>
                </c:pt>
                <c:pt idx="145">
                  <c:v>37037</c:v>
                </c:pt>
                <c:pt idx="146">
                  <c:v>37038</c:v>
                </c:pt>
                <c:pt idx="147">
                  <c:v>37039</c:v>
                </c:pt>
                <c:pt idx="148">
                  <c:v>37040</c:v>
                </c:pt>
                <c:pt idx="149">
                  <c:v>37041</c:v>
                </c:pt>
                <c:pt idx="150">
                  <c:v>37042</c:v>
                </c:pt>
                <c:pt idx="151">
                  <c:v>37043</c:v>
                </c:pt>
                <c:pt idx="152">
                  <c:v>37044</c:v>
                </c:pt>
                <c:pt idx="153">
                  <c:v>37045</c:v>
                </c:pt>
                <c:pt idx="154">
                  <c:v>37046</c:v>
                </c:pt>
                <c:pt idx="155">
                  <c:v>37047</c:v>
                </c:pt>
                <c:pt idx="156">
                  <c:v>37048</c:v>
                </c:pt>
                <c:pt idx="157">
                  <c:v>37049</c:v>
                </c:pt>
                <c:pt idx="158">
                  <c:v>37050</c:v>
                </c:pt>
                <c:pt idx="159">
                  <c:v>37051</c:v>
                </c:pt>
                <c:pt idx="160">
                  <c:v>37052</c:v>
                </c:pt>
                <c:pt idx="161">
                  <c:v>37053</c:v>
                </c:pt>
                <c:pt idx="162">
                  <c:v>37054</c:v>
                </c:pt>
                <c:pt idx="163">
                  <c:v>37055</c:v>
                </c:pt>
                <c:pt idx="164">
                  <c:v>37056</c:v>
                </c:pt>
                <c:pt idx="165">
                  <c:v>37057</c:v>
                </c:pt>
                <c:pt idx="166">
                  <c:v>37058</c:v>
                </c:pt>
                <c:pt idx="167">
                  <c:v>37059</c:v>
                </c:pt>
                <c:pt idx="168">
                  <c:v>37060</c:v>
                </c:pt>
                <c:pt idx="169">
                  <c:v>37061</c:v>
                </c:pt>
                <c:pt idx="170">
                  <c:v>37062</c:v>
                </c:pt>
                <c:pt idx="171">
                  <c:v>37063</c:v>
                </c:pt>
                <c:pt idx="172">
                  <c:v>37064</c:v>
                </c:pt>
                <c:pt idx="173">
                  <c:v>37065</c:v>
                </c:pt>
                <c:pt idx="174">
                  <c:v>37066</c:v>
                </c:pt>
                <c:pt idx="175">
                  <c:v>37067</c:v>
                </c:pt>
                <c:pt idx="176">
                  <c:v>37068</c:v>
                </c:pt>
                <c:pt idx="177">
                  <c:v>37069</c:v>
                </c:pt>
                <c:pt idx="178">
                  <c:v>37070</c:v>
                </c:pt>
                <c:pt idx="179">
                  <c:v>37071</c:v>
                </c:pt>
                <c:pt idx="180">
                  <c:v>37072</c:v>
                </c:pt>
                <c:pt idx="181">
                  <c:v>37073</c:v>
                </c:pt>
                <c:pt idx="182">
                  <c:v>37074</c:v>
                </c:pt>
                <c:pt idx="183">
                  <c:v>37075</c:v>
                </c:pt>
                <c:pt idx="184">
                  <c:v>37076</c:v>
                </c:pt>
                <c:pt idx="185">
                  <c:v>37077</c:v>
                </c:pt>
                <c:pt idx="186">
                  <c:v>37078</c:v>
                </c:pt>
                <c:pt idx="187">
                  <c:v>37079</c:v>
                </c:pt>
                <c:pt idx="188">
                  <c:v>37080</c:v>
                </c:pt>
                <c:pt idx="189">
                  <c:v>37081</c:v>
                </c:pt>
                <c:pt idx="190">
                  <c:v>37082</c:v>
                </c:pt>
                <c:pt idx="191">
                  <c:v>37083</c:v>
                </c:pt>
                <c:pt idx="192">
                  <c:v>37084</c:v>
                </c:pt>
                <c:pt idx="193">
                  <c:v>37085</c:v>
                </c:pt>
                <c:pt idx="194">
                  <c:v>37086</c:v>
                </c:pt>
                <c:pt idx="195">
                  <c:v>37087</c:v>
                </c:pt>
                <c:pt idx="196">
                  <c:v>37088</c:v>
                </c:pt>
                <c:pt idx="197">
                  <c:v>37089</c:v>
                </c:pt>
                <c:pt idx="198">
                  <c:v>37090</c:v>
                </c:pt>
                <c:pt idx="199">
                  <c:v>37091</c:v>
                </c:pt>
                <c:pt idx="200">
                  <c:v>37092</c:v>
                </c:pt>
                <c:pt idx="201">
                  <c:v>37093</c:v>
                </c:pt>
                <c:pt idx="202">
                  <c:v>37094</c:v>
                </c:pt>
                <c:pt idx="203">
                  <c:v>37095</c:v>
                </c:pt>
                <c:pt idx="204">
                  <c:v>37096</c:v>
                </c:pt>
                <c:pt idx="205">
                  <c:v>37097</c:v>
                </c:pt>
                <c:pt idx="206">
                  <c:v>37098</c:v>
                </c:pt>
                <c:pt idx="207">
                  <c:v>37099</c:v>
                </c:pt>
                <c:pt idx="208">
                  <c:v>37100</c:v>
                </c:pt>
                <c:pt idx="209">
                  <c:v>37101</c:v>
                </c:pt>
                <c:pt idx="210">
                  <c:v>37102</c:v>
                </c:pt>
                <c:pt idx="211">
                  <c:v>37103</c:v>
                </c:pt>
                <c:pt idx="212">
                  <c:v>37104</c:v>
                </c:pt>
                <c:pt idx="213">
                  <c:v>37105</c:v>
                </c:pt>
                <c:pt idx="214">
                  <c:v>37106</c:v>
                </c:pt>
                <c:pt idx="215">
                  <c:v>37107</c:v>
                </c:pt>
                <c:pt idx="216">
                  <c:v>37108</c:v>
                </c:pt>
                <c:pt idx="217">
                  <c:v>37109</c:v>
                </c:pt>
                <c:pt idx="218">
                  <c:v>37110</c:v>
                </c:pt>
                <c:pt idx="219">
                  <c:v>37111</c:v>
                </c:pt>
                <c:pt idx="220">
                  <c:v>37112</c:v>
                </c:pt>
                <c:pt idx="221">
                  <c:v>37113</c:v>
                </c:pt>
                <c:pt idx="222">
                  <c:v>37114</c:v>
                </c:pt>
                <c:pt idx="223">
                  <c:v>37115</c:v>
                </c:pt>
                <c:pt idx="224">
                  <c:v>37116</c:v>
                </c:pt>
                <c:pt idx="225">
                  <c:v>37117</c:v>
                </c:pt>
                <c:pt idx="226">
                  <c:v>37118</c:v>
                </c:pt>
                <c:pt idx="227">
                  <c:v>37119</c:v>
                </c:pt>
                <c:pt idx="228">
                  <c:v>37120</c:v>
                </c:pt>
                <c:pt idx="229">
                  <c:v>37121</c:v>
                </c:pt>
                <c:pt idx="230">
                  <c:v>37122</c:v>
                </c:pt>
                <c:pt idx="231">
                  <c:v>37123</c:v>
                </c:pt>
                <c:pt idx="232">
                  <c:v>37124</c:v>
                </c:pt>
                <c:pt idx="233">
                  <c:v>37125</c:v>
                </c:pt>
                <c:pt idx="234">
                  <c:v>37126</c:v>
                </c:pt>
                <c:pt idx="235">
                  <c:v>37127</c:v>
                </c:pt>
                <c:pt idx="236">
                  <c:v>37128</c:v>
                </c:pt>
                <c:pt idx="237">
                  <c:v>37129</c:v>
                </c:pt>
                <c:pt idx="238">
                  <c:v>37130</c:v>
                </c:pt>
                <c:pt idx="239">
                  <c:v>37131</c:v>
                </c:pt>
                <c:pt idx="240">
                  <c:v>37132</c:v>
                </c:pt>
                <c:pt idx="241">
                  <c:v>37133</c:v>
                </c:pt>
                <c:pt idx="242">
                  <c:v>37134</c:v>
                </c:pt>
                <c:pt idx="243">
                  <c:v>37135</c:v>
                </c:pt>
                <c:pt idx="244">
                  <c:v>37136</c:v>
                </c:pt>
                <c:pt idx="245">
                  <c:v>37137</c:v>
                </c:pt>
                <c:pt idx="246">
                  <c:v>37138</c:v>
                </c:pt>
                <c:pt idx="247">
                  <c:v>37139</c:v>
                </c:pt>
                <c:pt idx="248">
                  <c:v>37140</c:v>
                </c:pt>
                <c:pt idx="249">
                  <c:v>37141</c:v>
                </c:pt>
                <c:pt idx="250">
                  <c:v>37142</c:v>
                </c:pt>
                <c:pt idx="251">
                  <c:v>37143</c:v>
                </c:pt>
                <c:pt idx="252">
                  <c:v>37144</c:v>
                </c:pt>
                <c:pt idx="253">
                  <c:v>37145</c:v>
                </c:pt>
                <c:pt idx="254">
                  <c:v>37146</c:v>
                </c:pt>
                <c:pt idx="255">
                  <c:v>37147</c:v>
                </c:pt>
                <c:pt idx="256">
                  <c:v>37148</c:v>
                </c:pt>
                <c:pt idx="257">
                  <c:v>37149</c:v>
                </c:pt>
                <c:pt idx="258">
                  <c:v>37150</c:v>
                </c:pt>
                <c:pt idx="259">
                  <c:v>37151</c:v>
                </c:pt>
                <c:pt idx="260">
                  <c:v>37152</c:v>
                </c:pt>
                <c:pt idx="261">
                  <c:v>37153</c:v>
                </c:pt>
                <c:pt idx="262">
                  <c:v>37154</c:v>
                </c:pt>
                <c:pt idx="263">
                  <c:v>37155</c:v>
                </c:pt>
                <c:pt idx="264">
                  <c:v>37156</c:v>
                </c:pt>
                <c:pt idx="265">
                  <c:v>37157</c:v>
                </c:pt>
                <c:pt idx="266">
                  <c:v>37158</c:v>
                </c:pt>
                <c:pt idx="267">
                  <c:v>37159</c:v>
                </c:pt>
                <c:pt idx="268">
                  <c:v>37160</c:v>
                </c:pt>
                <c:pt idx="269">
                  <c:v>37161</c:v>
                </c:pt>
                <c:pt idx="270">
                  <c:v>37162</c:v>
                </c:pt>
                <c:pt idx="271">
                  <c:v>37163</c:v>
                </c:pt>
                <c:pt idx="272">
                  <c:v>37164</c:v>
                </c:pt>
                <c:pt idx="273">
                  <c:v>37165</c:v>
                </c:pt>
                <c:pt idx="274">
                  <c:v>37166</c:v>
                </c:pt>
                <c:pt idx="275">
                  <c:v>37167</c:v>
                </c:pt>
                <c:pt idx="276">
                  <c:v>37168</c:v>
                </c:pt>
                <c:pt idx="277">
                  <c:v>37169</c:v>
                </c:pt>
                <c:pt idx="278">
                  <c:v>37170</c:v>
                </c:pt>
                <c:pt idx="279">
                  <c:v>37171</c:v>
                </c:pt>
                <c:pt idx="280">
                  <c:v>37172</c:v>
                </c:pt>
                <c:pt idx="281">
                  <c:v>37173</c:v>
                </c:pt>
                <c:pt idx="282">
                  <c:v>37174</c:v>
                </c:pt>
                <c:pt idx="283">
                  <c:v>37175</c:v>
                </c:pt>
                <c:pt idx="284">
                  <c:v>37176</c:v>
                </c:pt>
                <c:pt idx="285">
                  <c:v>37177</c:v>
                </c:pt>
                <c:pt idx="286">
                  <c:v>37178</c:v>
                </c:pt>
                <c:pt idx="287">
                  <c:v>37179</c:v>
                </c:pt>
                <c:pt idx="288">
                  <c:v>37180</c:v>
                </c:pt>
                <c:pt idx="289">
                  <c:v>37181</c:v>
                </c:pt>
                <c:pt idx="290">
                  <c:v>37182</c:v>
                </c:pt>
                <c:pt idx="291">
                  <c:v>37183</c:v>
                </c:pt>
                <c:pt idx="292">
                  <c:v>37184</c:v>
                </c:pt>
                <c:pt idx="293">
                  <c:v>37185</c:v>
                </c:pt>
                <c:pt idx="294">
                  <c:v>37186</c:v>
                </c:pt>
                <c:pt idx="295">
                  <c:v>37187</c:v>
                </c:pt>
                <c:pt idx="296">
                  <c:v>37188</c:v>
                </c:pt>
                <c:pt idx="297">
                  <c:v>37189</c:v>
                </c:pt>
                <c:pt idx="298">
                  <c:v>37190</c:v>
                </c:pt>
                <c:pt idx="299">
                  <c:v>37191</c:v>
                </c:pt>
                <c:pt idx="300">
                  <c:v>37192</c:v>
                </c:pt>
                <c:pt idx="301">
                  <c:v>37193</c:v>
                </c:pt>
                <c:pt idx="302">
                  <c:v>37194</c:v>
                </c:pt>
                <c:pt idx="303">
                  <c:v>37195</c:v>
                </c:pt>
                <c:pt idx="304">
                  <c:v>37196</c:v>
                </c:pt>
                <c:pt idx="305">
                  <c:v>37197</c:v>
                </c:pt>
                <c:pt idx="306">
                  <c:v>37198</c:v>
                </c:pt>
                <c:pt idx="307">
                  <c:v>37199</c:v>
                </c:pt>
                <c:pt idx="308">
                  <c:v>37200</c:v>
                </c:pt>
                <c:pt idx="309">
                  <c:v>37201</c:v>
                </c:pt>
                <c:pt idx="310">
                  <c:v>37202</c:v>
                </c:pt>
                <c:pt idx="311">
                  <c:v>37203</c:v>
                </c:pt>
                <c:pt idx="312">
                  <c:v>37204</c:v>
                </c:pt>
                <c:pt idx="313">
                  <c:v>37205</c:v>
                </c:pt>
                <c:pt idx="314">
                  <c:v>37206</c:v>
                </c:pt>
                <c:pt idx="315">
                  <c:v>37207</c:v>
                </c:pt>
                <c:pt idx="316">
                  <c:v>37208</c:v>
                </c:pt>
                <c:pt idx="317">
                  <c:v>37209</c:v>
                </c:pt>
                <c:pt idx="318">
                  <c:v>37210</c:v>
                </c:pt>
                <c:pt idx="319">
                  <c:v>37211</c:v>
                </c:pt>
                <c:pt idx="320">
                  <c:v>37212</c:v>
                </c:pt>
                <c:pt idx="321">
                  <c:v>37213</c:v>
                </c:pt>
                <c:pt idx="322">
                  <c:v>37214</c:v>
                </c:pt>
                <c:pt idx="323">
                  <c:v>37215</c:v>
                </c:pt>
                <c:pt idx="324">
                  <c:v>37216</c:v>
                </c:pt>
                <c:pt idx="325">
                  <c:v>37217</c:v>
                </c:pt>
                <c:pt idx="326">
                  <c:v>37218</c:v>
                </c:pt>
                <c:pt idx="327">
                  <c:v>37219</c:v>
                </c:pt>
                <c:pt idx="328">
                  <c:v>37220</c:v>
                </c:pt>
                <c:pt idx="329">
                  <c:v>37221</c:v>
                </c:pt>
                <c:pt idx="330">
                  <c:v>37222</c:v>
                </c:pt>
                <c:pt idx="331">
                  <c:v>37223</c:v>
                </c:pt>
                <c:pt idx="332">
                  <c:v>37224</c:v>
                </c:pt>
                <c:pt idx="333">
                  <c:v>37225</c:v>
                </c:pt>
                <c:pt idx="334">
                  <c:v>37226</c:v>
                </c:pt>
                <c:pt idx="335">
                  <c:v>37227</c:v>
                </c:pt>
                <c:pt idx="336">
                  <c:v>37228</c:v>
                </c:pt>
                <c:pt idx="337">
                  <c:v>37229</c:v>
                </c:pt>
                <c:pt idx="338">
                  <c:v>37230</c:v>
                </c:pt>
                <c:pt idx="339">
                  <c:v>37231</c:v>
                </c:pt>
                <c:pt idx="340">
                  <c:v>37232</c:v>
                </c:pt>
                <c:pt idx="341">
                  <c:v>37233</c:v>
                </c:pt>
                <c:pt idx="342">
                  <c:v>37234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37240</c:v>
                </c:pt>
                <c:pt idx="349">
                  <c:v>37241</c:v>
                </c:pt>
                <c:pt idx="350">
                  <c:v>37242</c:v>
                </c:pt>
                <c:pt idx="351">
                  <c:v>37243</c:v>
                </c:pt>
                <c:pt idx="352">
                  <c:v>37244</c:v>
                </c:pt>
                <c:pt idx="353">
                  <c:v>37245</c:v>
                </c:pt>
                <c:pt idx="354">
                  <c:v>37246</c:v>
                </c:pt>
                <c:pt idx="355">
                  <c:v>37247</c:v>
                </c:pt>
                <c:pt idx="356">
                  <c:v>37248</c:v>
                </c:pt>
                <c:pt idx="357">
                  <c:v>37249</c:v>
                </c:pt>
                <c:pt idx="358">
                  <c:v>37250</c:v>
                </c:pt>
                <c:pt idx="359">
                  <c:v>37251</c:v>
                </c:pt>
                <c:pt idx="360">
                  <c:v>37252</c:v>
                </c:pt>
                <c:pt idx="361">
                  <c:v>37253</c:v>
                </c:pt>
                <c:pt idx="362">
                  <c:v>37254</c:v>
                </c:pt>
                <c:pt idx="363">
                  <c:v>37255</c:v>
                </c:pt>
                <c:pt idx="364">
                  <c:v>37256</c:v>
                </c:pt>
              </c:numCache>
            </c:numRef>
          </c:cat>
          <c:val>
            <c:numRef>
              <c:f>MARYWL.TABLE!$O$10:$O$374</c:f>
            </c:numRef>
          </c:val>
        </c:ser>
        <c:ser>
          <c:idx val="1"/>
          <c:order val="1"/>
          <c:tx>
            <c:strRef>
              <c:f>MARYWL.TABLE!$L$4:$L$9</c:f>
              <c:strCache>
                <c:ptCount val="1"/>
                <c:pt idx="0">
                  <c:v>TOP OF NORMAL OPERATING ZONE              upper yellow line metres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MARYWL.TABLE!$J$10:$J$374</c:f>
              <c:numCache>
                <c:formatCode>d\-mmm</c:formatCode>
                <c:ptCount val="365"/>
                <c:pt idx="0">
                  <c:v>36892</c:v>
                </c:pt>
                <c:pt idx="1">
                  <c:v>36893</c:v>
                </c:pt>
                <c:pt idx="2">
                  <c:v>36894</c:v>
                </c:pt>
                <c:pt idx="3">
                  <c:v>36895</c:v>
                </c:pt>
                <c:pt idx="4">
                  <c:v>36896</c:v>
                </c:pt>
                <c:pt idx="5">
                  <c:v>36897</c:v>
                </c:pt>
                <c:pt idx="6">
                  <c:v>36898</c:v>
                </c:pt>
                <c:pt idx="7">
                  <c:v>36899</c:v>
                </c:pt>
                <c:pt idx="8">
                  <c:v>36900</c:v>
                </c:pt>
                <c:pt idx="9">
                  <c:v>36901</c:v>
                </c:pt>
                <c:pt idx="10">
                  <c:v>36902</c:v>
                </c:pt>
                <c:pt idx="11">
                  <c:v>36903</c:v>
                </c:pt>
                <c:pt idx="12">
                  <c:v>36904</c:v>
                </c:pt>
                <c:pt idx="13">
                  <c:v>36905</c:v>
                </c:pt>
                <c:pt idx="14">
                  <c:v>36906</c:v>
                </c:pt>
                <c:pt idx="15">
                  <c:v>36907</c:v>
                </c:pt>
                <c:pt idx="16">
                  <c:v>36908</c:v>
                </c:pt>
                <c:pt idx="17">
                  <c:v>36909</c:v>
                </c:pt>
                <c:pt idx="18">
                  <c:v>36910</c:v>
                </c:pt>
                <c:pt idx="19">
                  <c:v>36911</c:v>
                </c:pt>
                <c:pt idx="20">
                  <c:v>36912</c:v>
                </c:pt>
                <c:pt idx="21">
                  <c:v>36913</c:v>
                </c:pt>
                <c:pt idx="22">
                  <c:v>36914</c:v>
                </c:pt>
                <c:pt idx="23">
                  <c:v>36915</c:v>
                </c:pt>
                <c:pt idx="24">
                  <c:v>36916</c:v>
                </c:pt>
                <c:pt idx="25">
                  <c:v>36917</c:v>
                </c:pt>
                <c:pt idx="26">
                  <c:v>36918</c:v>
                </c:pt>
                <c:pt idx="27">
                  <c:v>36919</c:v>
                </c:pt>
                <c:pt idx="28">
                  <c:v>36920</c:v>
                </c:pt>
                <c:pt idx="29">
                  <c:v>36921</c:v>
                </c:pt>
                <c:pt idx="30">
                  <c:v>36922</c:v>
                </c:pt>
                <c:pt idx="31">
                  <c:v>36923</c:v>
                </c:pt>
                <c:pt idx="32">
                  <c:v>36924</c:v>
                </c:pt>
                <c:pt idx="33">
                  <c:v>36925</c:v>
                </c:pt>
                <c:pt idx="34">
                  <c:v>36926</c:v>
                </c:pt>
                <c:pt idx="35">
                  <c:v>36927</c:v>
                </c:pt>
                <c:pt idx="36">
                  <c:v>36928</c:v>
                </c:pt>
                <c:pt idx="37">
                  <c:v>36929</c:v>
                </c:pt>
                <c:pt idx="38">
                  <c:v>36930</c:v>
                </c:pt>
                <c:pt idx="39">
                  <c:v>36931</c:v>
                </c:pt>
                <c:pt idx="40">
                  <c:v>36932</c:v>
                </c:pt>
                <c:pt idx="41">
                  <c:v>36933</c:v>
                </c:pt>
                <c:pt idx="42">
                  <c:v>36934</c:v>
                </c:pt>
                <c:pt idx="43">
                  <c:v>36935</c:v>
                </c:pt>
                <c:pt idx="44">
                  <c:v>36936</c:v>
                </c:pt>
                <c:pt idx="45">
                  <c:v>36937</c:v>
                </c:pt>
                <c:pt idx="46">
                  <c:v>36938</c:v>
                </c:pt>
                <c:pt idx="47">
                  <c:v>36939</c:v>
                </c:pt>
                <c:pt idx="48">
                  <c:v>36940</c:v>
                </c:pt>
                <c:pt idx="49">
                  <c:v>36941</c:v>
                </c:pt>
                <c:pt idx="50">
                  <c:v>36942</c:v>
                </c:pt>
                <c:pt idx="51">
                  <c:v>36943</c:v>
                </c:pt>
                <c:pt idx="52">
                  <c:v>36944</c:v>
                </c:pt>
                <c:pt idx="53">
                  <c:v>36945</c:v>
                </c:pt>
                <c:pt idx="54">
                  <c:v>36946</c:v>
                </c:pt>
                <c:pt idx="55">
                  <c:v>36947</c:v>
                </c:pt>
                <c:pt idx="56">
                  <c:v>36948</c:v>
                </c:pt>
                <c:pt idx="57">
                  <c:v>36949</c:v>
                </c:pt>
                <c:pt idx="58">
                  <c:v>36950</c:v>
                </c:pt>
                <c:pt idx="59">
                  <c:v>36951</c:v>
                </c:pt>
                <c:pt idx="60">
                  <c:v>36952</c:v>
                </c:pt>
                <c:pt idx="61">
                  <c:v>36953</c:v>
                </c:pt>
                <c:pt idx="62">
                  <c:v>36954</c:v>
                </c:pt>
                <c:pt idx="63">
                  <c:v>36955</c:v>
                </c:pt>
                <c:pt idx="64">
                  <c:v>36956</c:v>
                </c:pt>
                <c:pt idx="65">
                  <c:v>36957</c:v>
                </c:pt>
                <c:pt idx="66">
                  <c:v>36958</c:v>
                </c:pt>
                <c:pt idx="67">
                  <c:v>36959</c:v>
                </c:pt>
                <c:pt idx="68">
                  <c:v>36960</c:v>
                </c:pt>
                <c:pt idx="69">
                  <c:v>36961</c:v>
                </c:pt>
                <c:pt idx="70">
                  <c:v>36962</c:v>
                </c:pt>
                <c:pt idx="71">
                  <c:v>36963</c:v>
                </c:pt>
                <c:pt idx="72">
                  <c:v>36964</c:v>
                </c:pt>
                <c:pt idx="73">
                  <c:v>36965</c:v>
                </c:pt>
                <c:pt idx="74">
                  <c:v>36966</c:v>
                </c:pt>
                <c:pt idx="75">
                  <c:v>36967</c:v>
                </c:pt>
                <c:pt idx="76">
                  <c:v>36968</c:v>
                </c:pt>
                <c:pt idx="77">
                  <c:v>36969</c:v>
                </c:pt>
                <c:pt idx="78">
                  <c:v>36970</c:v>
                </c:pt>
                <c:pt idx="79">
                  <c:v>36971</c:v>
                </c:pt>
                <c:pt idx="80">
                  <c:v>36972</c:v>
                </c:pt>
                <c:pt idx="81">
                  <c:v>36973</c:v>
                </c:pt>
                <c:pt idx="82">
                  <c:v>36974</c:v>
                </c:pt>
                <c:pt idx="83">
                  <c:v>36975</c:v>
                </c:pt>
                <c:pt idx="84">
                  <c:v>36976</c:v>
                </c:pt>
                <c:pt idx="85">
                  <c:v>36977</c:v>
                </c:pt>
                <c:pt idx="86">
                  <c:v>36978</c:v>
                </c:pt>
                <c:pt idx="87">
                  <c:v>36979</c:v>
                </c:pt>
                <c:pt idx="88">
                  <c:v>36980</c:v>
                </c:pt>
                <c:pt idx="89">
                  <c:v>36981</c:v>
                </c:pt>
                <c:pt idx="90">
                  <c:v>36982</c:v>
                </c:pt>
                <c:pt idx="91">
                  <c:v>36983</c:v>
                </c:pt>
                <c:pt idx="92">
                  <c:v>36984</c:v>
                </c:pt>
                <c:pt idx="93">
                  <c:v>36985</c:v>
                </c:pt>
                <c:pt idx="94">
                  <c:v>36986</c:v>
                </c:pt>
                <c:pt idx="95">
                  <c:v>36987</c:v>
                </c:pt>
                <c:pt idx="96">
                  <c:v>36988</c:v>
                </c:pt>
                <c:pt idx="97">
                  <c:v>36989</c:v>
                </c:pt>
                <c:pt idx="98">
                  <c:v>36990</c:v>
                </c:pt>
                <c:pt idx="99">
                  <c:v>36991</c:v>
                </c:pt>
                <c:pt idx="100">
                  <c:v>36992</c:v>
                </c:pt>
                <c:pt idx="101">
                  <c:v>36993</c:v>
                </c:pt>
                <c:pt idx="102">
                  <c:v>36994</c:v>
                </c:pt>
                <c:pt idx="103">
                  <c:v>36995</c:v>
                </c:pt>
                <c:pt idx="104">
                  <c:v>36996</c:v>
                </c:pt>
                <c:pt idx="105">
                  <c:v>36997</c:v>
                </c:pt>
                <c:pt idx="106">
                  <c:v>36998</c:v>
                </c:pt>
                <c:pt idx="107">
                  <c:v>36999</c:v>
                </c:pt>
                <c:pt idx="108">
                  <c:v>37000</c:v>
                </c:pt>
                <c:pt idx="109">
                  <c:v>37001</c:v>
                </c:pt>
                <c:pt idx="110">
                  <c:v>37002</c:v>
                </c:pt>
                <c:pt idx="111">
                  <c:v>37003</c:v>
                </c:pt>
                <c:pt idx="112">
                  <c:v>37004</c:v>
                </c:pt>
                <c:pt idx="113">
                  <c:v>37005</c:v>
                </c:pt>
                <c:pt idx="114">
                  <c:v>37006</c:v>
                </c:pt>
                <c:pt idx="115">
                  <c:v>37007</c:v>
                </c:pt>
                <c:pt idx="116">
                  <c:v>37008</c:v>
                </c:pt>
                <c:pt idx="117">
                  <c:v>37009</c:v>
                </c:pt>
                <c:pt idx="118">
                  <c:v>37010</c:v>
                </c:pt>
                <c:pt idx="119">
                  <c:v>37011</c:v>
                </c:pt>
                <c:pt idx="120">
                  <c:v>37012</c:v>
                </c:pt>
                <c:pt idx="121">
                  <c:v>37013</c:v>
                </c:pt>
                <c:pt idx="122">
                  <c:v>37014</c:v>
                </c:pt>
                <c:pt idx="123">
                  <c:v>37015</c:v>
                </c:pt>
                <c:pt idx="124">
                  <c:v>37016</c:v>
                </c:pt>
                <c:pt idx="125">
                  <c:v>37017</c:v>
                </c:pt>
                <c:pt idx="126">
                  <c:v>37018</c:v>
                </c:pt>
                <c:pt idx="127">
                  <c:v>37019</c:v>
                </c:pt>
                <c:pt idx="128">
                  <c:v>37020</c:v>
                </c:pt>
                <c:pt idx="129">
                  <c:v>37021</c:v>
                </c:pt>
                <c:pt idx="130">
                  <c:v>37022</c:v>
                </c:pt>
                <c:pt idx="131">
                  <c:v>37023</c:v>
                </c:pt>
                <c:pt idx="132">
                  <c:v>37024</c:v>
                </c:pt>
                <c:pt idx="133">
                  <c:v>37025</c:v>
                </c:pt>
                <c:pt idx="134">
                  <c:v>37026</c:v>
                </c:pt>
                <c:pt idx="135">
                  <c:v>37027</c:v>
                </c:pt>
                <c:pt idx="136">
                  <c:v>37028</c:v>
                </c:pt>
                <c:pt idx="137">
                  <c:v>37029</c:v>
                </c:pt>
                <c:pt idx="138">
                  <c:v>37030</c:v>
                </c:pt>
                <c:pt idx="139">
                  <c:v>37031</c:v>
                </c:pt>
                <c:pt idx="140">
                  <c:v>37032</c:v>
                </c:pt>
                <c:pt idx="141">
                  <c:v>37033</c:v>
                </c:pt>
                <c:pt idx="142">
                  <c:v>37034</c:v>
                </c:pt>
                <c:pt idx="143">
                  <c:v>37035</c:v>
                </c:pt>
                <c:pt idx="144">
                  <c:v>37036</c:v>
                </c:pt>
                <c:pt idx="145">
                  <c:v>37037</c:v>
                </c:pt>
                <c:pt idx="146">
                  <c:v>37038</c:v>
                </c:pt>
                <c:pt idx="147">
                  <c:v>37039</c:v>
                </c:pt>
                <c:pt idx="148">
                  <c:v>37040</c:v>
                </c:pt>
                <c:pt idx="149">
                  <c:v>37041</c:v>
                </c:pt>
                <c:pt idx="150">
                  <c:v>37042</c:v>
                </c:pt>
                <c:pt idx="151">
                  <c:v>37043</c:v>
                </c:pt>
                <c:pt idx="152">
                  <c:v>37044</c:v>
                </c:pt>
                <c:pt idx="153">
                  <c:v>37045</c:v>
                </c:pt>
                <c:pt idx="154">
                  <c:v>37046</c:v>
                </c:pt>
                <c:pt idx="155">
                  <c:v>37047</c:v>
                </c:pt>
                <c:pt idx="156">
                  <c:v>37048</c:v>
                </c:pt>
                <c:pt idx="157">
                  <c:v>37049</c:v>
                </c:pt>
                <c:pt idx="158">
                  <c:v>37050</c:v>
                </c:pt>
                <c:pt idx="159">
                  <c:v>37051</c:v>
                </c:pt>
                <c:pt idx="160">
                  <c:v>37052</c:v>
                </c:pt>
                <c:pt idx="161">
                  <c:v>37053</c:v>
                </c:pt>
                <c:pt idx="162">
                  <c:v>37054</c:v>
                </c:pt>
                <c:pt idx="163">
                  <c:v>37055</c:v>
                </c:pt>
                <c:pt idx="164">
                  <c:v>37056</c:v>
                </c:pt>
                <c:pt idx="165">
                  <c:v>37057</c:v>
                </c:pt>
                <c:pt idx="166">
                  <c:v>37058</c:v>
                </c:pt>
                <c:pt idx="167">
                  <c:v>37059</c:v>
                </c:pt>
                <c:pt idx="168">
                  <c:v>37060</c:v>
                </c:pt>
                <c:pt idx="169">
                  <c:v>37061</c:v>
                </c:pt>
                <c:pt idx="170">
                  <c:v>37062</c:v>
                </c:pt>
                <c:pt idx="171">
                  <c:v>37063</c:v>
                </c:pt>
                <c:pt idx="172">
                  <c:v>37064</c:v>
                </c:pt>
                <c:pt idx="173">
                  <c:v>37065</c:v>
                </c:pt>
                <c:pt idx="174">
                  <c:v>37066</c:v>
                </c:pt>
                <c:pt idx="175">
                  <c:v>37067</c:v>
                </c:pt>
                <c:pt idx="176">
                  <c:v>37068</c:v>
                </c:pt>
                <c:pt idx="177">
                  <c:v>37069</c:v>
                </c:pt>
                <c:pt idx="178">
                  <c:v>37070</c:v>
                </c:pt>
                <c:pt idx="179">
                  <c:v>37071</c:v>
                </c:pt>
                <c:pt idx="180">
                  <c:v>37072</c:v>
                </c:pt>
                <c:pt idx="181">
                  <c:v>37073</c:v>
                </c:pt>
                <c:pt idx="182">
                  <c:v>37074</c:v>
                </c:pt>
                <c:pt idx="183">
                  <c:v>37075</c:v>
                </c:pt>
                <c:pt idx="184">
                  <c:v>37076</c:v>
                </c:pt>
                <c:pt idx="185">
                  <c:v>37077</c:v>
                </c:pt>
                <c:pt idx="186">
                  <c:v>37078</c:v>
                </c:pt>
                <c:pt idx="187">
                  <c:v>37079</c:v>
                </c:pt>
                <c:pt idx="188">
                  <c:v>37080</c:v>
                </c:pt>
                <c:pt idx="189">
                  <c:v>37081</c:v>
                </c:pt>
                <c:pt idx="190">
                  <c:v>37082</c:v>
                </c:pt>
                <c:pt idx="191">
                  <c:v>37083</c:v>
                </c:pt>
                <c:pt idx="192">
                  <c:v>37084</c:v>
                </c:pt>
                <c:pt idx="193">
                  <c:v>37085</c:v>
                </c:pt>
                <c:pt idx="194">
                  <c:v>37086</c:v>
                </c:pt>
                <c:pt idx="195">
                  <c:v>37087</c:v>
                </c:pt>
                <c:pt idx="196">
                  <c:v>37088</c:v>
                </c:pt>
                <c:pt idx="197">
                  <c:v>37089</c:v>
                </c:pt>
                <c:pt idx="198">
                  <c:v>37090</c:v>
                </c:pt>
                <c:pt idx="199">
                  <c:v>37091</c:v>
                </c:pt>
                <c:pt idx="200">
                  <c:v>37092</c:v>
                </c:pt>
                <c:pt idx="201">
                  <c:v>37093</c:v>
                </c:pt>
                <c:pt idx="202">
                  <c:v>37094</c:v>
                </c:pt>
                <c:pt idx="203">
                  <c:v>37095</c:v>
                </c:pt>
                <c:pt idx="204">
                  <c:v>37096</c:v>
                </c:pt>
                <c:pt idx="205">
                  <c:v>37097</c:v>
                </c:pt>
                <c:pt idx="206">
                  <c:v>37098</c:v>
                </c:pt>
                <c:pt idx="207">
                  <c:v>37099</c:v>
                </c:pt>
                <c:pt idx="208">
                  <c:v>37100</c:v>
                </c:pt>
                <c:pt idx="209">
                  <c:v>37101</c:v>
                </c:pt>
                <c:pt idx="210">
                  <c:v>37102</c:v>
                </c:pt>
                <c:pt idx="211">
                  <c:v>37103</c:v>
                </c:pt>
                <c:pt idx="212">
                  <c:v>37104</c:v>
                </c:pt>
                <c:pt idx="213">
                  <c:v>37105</c:v>
                </c:pt>
                <c:pt idx="214">
                  <c:v>37106</c:v>
                </c:pt>
                <c:pt idx="215">
                  <c:v>37107</c:v>
                </c:pt>
                <c:pt idx="216">
                  <c:v>37108</c:v>
                </c:pt>
                <c:pt idx="217">
                  <c:v>37109</c:v>
                </c:pt>
                <c:pt idx="218">
                  <c:v>37110</c:v>
                </c:pt>
                <c:pt idx="219">
                  <c:v>37111</c:v>
                </c:pt>
                <c:pt idx="220">
                  <c:v>37112</c:v>
                </c:pt>
                <c:pt idx="221">
                  <c:v>37113</c:v>
                </c:pt>
                <c:pt idx="222">
                  <c:v>37114</c:v>
                </c:pt>
                <c:pt idx="223">
                  <c:v>37115</c:v>
                </c:pt>
                <c:pt idx="224">
                  <c:v>37116</c:v>
                </c:pt>
                <c:pt idx="225">
                  <c:v>37117</c:v>
                </c:pt>
                <c:pt idx="226">
                  <c:v>37118</c:v>
                </c:pt>
                <c:pt idx="227">
                  <c:v>37119</c:v>
                </c:pt>
                <c:pt idx="228">
                  <c:v>37120</c:v>
                </c:pt>
                <c:pt idx="229">
                  <c:v>37121</c:v>
                </c:pt>
                <c:pt idx="230">
                  <c:v>37122</c:v>
                </c:pt>
                <c:pt idx="231">
                  <c:v>37123</c:v>
                </c:pt>
                <c:pt idx="232">
                  <c:v>37124</c:v>
                </c:pt>
                <c:pt idx="233">
                  <c:v>37125</c:v>
                </c:pt>
                <c:pt idx="234">
                  <c:v>37126</c:v>
                </c:pt>
                <c:pt idx="235">
                  <c:v>37127</c:v>
                </c:pt>
                <c:pt idx="236">
                  <c:v>37128</c:v>
                </c:pt>
                <c:pt idx="237">
                  <c:v>37129</c:v>
                </c:pt>
                <c:pt idx="238">
                  <c:v>37130</c:v>
                </c:pt>
                <c:pt idx="239">
                  <c:v>37131</c:v>
                </c:pt>
                <c:pt idx="240">
                  <c:v>37132</c:v>
                </c:pt>
                <c:pt idx="241">
                  <c:v>37133</c:v>
                </c:pt>
                <c:pt idx="242">
                  <c:v>37134</c:v>
                </c:pt>
                <c:pt idx="243">
                  <c:v>37135</c:v>
                </c:pt>
                <c:pt idx="244">
                  <c:v>37136</c:v>
                </c:pt>
                <c:pt idx="245">
                  <c:v>37137</c:v>
                </c:pt>
                <c:pt idx="246">
                  <c:v>37138</c:v>
                </c:pt>
                <c:pt idx="247">
                  <c:v>37139</c:v>
                </c:pt>
                <c:pt idx="248">
                  <c:v>37140</c:v>
                </c:pt>
                <c:pt idx="249">
                  <c:v>37141</c:v>
                </c:pt>
                <c:pt idx="250">
                  <c:v>37142</c:v>
                </c:pt>
                <c:pt idx="251">
                  <c:v>37143</c:v>
                </c:pt>
                <c:pt idx="252">
                  <c:v>37144</c:v>
                </c:pt>
                <c:pt idx="253">
                  <c:v>37145</c:v>
                </c:pt>
                <c:pt idx="254">
                  <c:v>37146</c:v>
                </c:pt>
                <c:pt idx="255">
                  <c:v>37147</c:v>
                </c:pt>
                <c:pt idx="256">
                  <c:v>37148</c:v>
                </c:pt>
                <c:pt idx="257">
                  <c:v>37149</c:v>
                </c:pt>
                <c:pt idx="258">
                  <c:v>37150</c:v>
                </c:pt>
                <c:pt idx="259">
                  <c:v>37151</c:v>
                </c:pt>
                <c:pt idx="260">
                  <c:v>37152</c:v>
                </c:pt>
                <c:pt idx="261">
                  <c:v>37153</c:v>
                </c:pt>
                <c:pt idx="262">
                  <c:v>37154</c:v>
                </c:pt>
                <c:pt idx="263">
                  <c:v>37155</c:v>
                </c:pt>
                <c:pt idx="264">
                  <c:v>37156</c:v>
                </c:pt>
                <c:pt idx="265">
                  <c:v>37157</c:v>
                </c:pt>
                <c:pt idx="266">
                  <c:v>37158</c:v>
                </c:pt>
                <c:pt idx="267">
                  <c:v>37159</c:v>
                </c:pt>
                <c:pt idx="268">
                  <c:v>37160</c:v>
                </c:pt>
                <c:pt idx="269">
                  <c:v>37161</c:v>
                </c:pt>
                <c:pt idx="270">
                  <c:v>37162</c:v>
                </c:pt>
                <c:pt idx="271">
                  <c:v>37163</c:v>
                </c:pt>
                <c:pt idx="272">
                  <c:v>37164</c:v>
                </c:pt>
                <c:pt idx="273">
                  <c:v>37165</c:v>
                </c:pt>
                <c:pt idx="274">
                  <c:v>37166</c:v>
                </c:pt>
                <c:pt idx="275">
                  <c:v>37167</c:v>
                </c:pt>
                <c:pt idx="276">
                  <c:v>37168</c:v>
                </c:pt>
                <c:pt idx="277">
                  <c:v>37169</c:v>
                </c:pt>
                <c:pt idx="278">
                  <c:v>37170</c:v>
                </c:pt>
                <c:pt idx="279">
                  <c:v>37171</c:v>
                </c:pt>
                <c:pt idx="280">
                  <c:v>37172</c:v>
                </c:pt>
                <c:pt idx="281">
                  <c:v>37173</c:v>
                </c:pt>
                <c:pt idx="282">
                  <c:v>37174</c:v>
                </c:pt>
                <c:pt idx="283">
                  <c:v>37175</c:v>
                </c:pt>
                <c:pt idx="284">
                  <c:v>37176</c:v>
                </c:pt>
                <c:pt idx="285">
                  <c:v>37177</c:v>
                </c:pt>
                <c:pt idx="286">
                  <c:v>37178</c:v>
                </c:pt>
                <c:pt idx="287">
                  <c:v>37179</c:v>
                </c:pt>
                <c:pt idx="288">
                  <c:v>37180</c:v>
                </c:pt>
                <c:pt idx="289">
                  <c:v>37181</c:v>
                </c:pt>
                <c:pt idx="290">
                  <c:v>37182</c:v>
                </c:pt>
                <c:pt idx="291">
                  <c:v>37183</c:v>
                </c:pt>
                <c:pt idx="292">
                  <c:v>37184</c:v>
                </c:pt>
                <c:pt idx="293">
                  <c:v>37185</c:v>
                </c:pt>
                <c:pt idx="294">
                  <c:v>37186</c:v>
                </c:pt>
                <c:pt idx="295">
                  <c:v>37187</c:v>
                </c:pt>
                <c:pt idx="296">
                  <c:v>37188</c:v>
                </c:pt>
                <c:pt idx="297">
                  <c:v>37189</c:v>
                </c:pt>
                <c:pt idx="298">
                  <c:v>37190</c:v>
                </c:pt>
                <c:pt idx="299">
                  <c:v>37191</c:v>
                </c:pt>
                <c:pt idx="300">
                  <c:v>37192</c:v>
                </c:pt>
                <c:pt idx="301">
                  <c:v>37193</c:v>
                </c:pt>
                <c:pt idx="302">
                  <c:v>37194</c:v>
                </c:pt>
                <c:pt idx="303">
                  <c:v>37195</c:v>
                </c:pt>
                <c:pt idx="304">
                  <c:v>37196</c:v>
                </c:pt>
                <c:pt idx="305">
                  <c:v>37197</c:v>
                </c:pt>
                <c:pt idx="306">
                  <c:v>37198</c:v>
                </c:pt>
                <c:pt idx="307">
                  <c:v>37199</c:v>
                </c:pt>
                <c:pt idx="308">
                  <c:v>37200</c:v>
                </c:pt>
                <c:pt idx="309">
                  <c:v>37201</c:v>
                </c:pt>
                <c:pt idx="310">
                  <c:v>37202</c:v>
                </c:pt>
                <c:pt idx="311">
                  <c:v>37203</c:v>
                </c:pt>
                <c:pt idx="312">
                  <c:v>37204</c:v>
                </c:pt>
                <c:pt idx="313">
                  <c:v>37205</c:v>
                </c:pt>
                <c:pt idx="314">
                  <c:v>37206</c:v>
                </c:pt>
                <c:pt idx="315">
                  <c:v>37207</c:v>
                </c:pt>
                <c:pt idx="316">
                  <c:v>37208</c:v>
                </c:pt>
                <c:pt idx="317">
                  <c:v>37209</c:v>
                </c:pt>
                <c:pt idx="318">
                  <c:v>37210</c:v>
                </c:pt>
                <c:pt idx="319">
                  <c:v>37211</c:v>
                </c:pt>
                <c:pt idx="320">
                  <c:v>37212</c:v>
                </c:pt>
                <c:pt idx="321">
                  <c:v>37213</c:v>
                </c:pt>
                <c:pt idx="322">
                  <c:v>37214</c:v>
                </c:pt>
                <c:pt idx="323">
                  <c:v>37215</c:v>
                </c:pt>
                <c:pt idx="324">
                  <c:v>37216</c:v>
                </c:pt>
                <c:pt idx="325">
                  <c:v>37217</c:v>
                </c:pt>
                <c:pt idx="326">
                  <c:v>37218</c:v>
                </c:pt>
                <c:pt idx="327">
                  <c:v>37219</c:v>
                </c:pt>
                <c:pt idx="328">
                  <c:v>37220</c:v>
                </c:pt>
                <c:pt idx="329">
                  <c:v>37221</c:v>
                </c:pt>
                <c:pt idx="330">
                  <c:v>37222</c:v>
                </c:pt>
                <c:pt idx="331">
                  <c:v>37223</c:v>
                </c:pt>
                <c:pt idx="332">
                  <c:v>37224</c:v>
                </c:pt>
                <c:pt idx="333">
                  <c:v>37225</c:v>
                </c:pt>
                <c:pt idx="334">
                  <c:v>37226</c:v>
                </c:pt>
                <c:pt idx="335">
                  <c:v>37227</c:v>
                </c:pt>
                <c:pt idx="336">
                  <c:v>37228</c:v>
                </c:pt>
                <c:pt idx="337">
                  <c:v>37229</c:v>
                </c:pt>
                <c:pt idx="338">
                  <c:v>37230</c:v>
                </c:pt>
                <c:pt idx="339">
                  <c:v>37231</c:v>
                </c:pt>
                <c:pt idx="340">
                  <c:v>37232</c:v>
                </c:pt>
                <c:pt idx="341">
                  <c:v>37233</c:v>
                </c:pt>
                <c:pt idx="342">
                  <c:v>37234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37240</c:v>
                </c:pt>
                <c:pt idx="349">
                  <c:v>37241</c:v>
                </c:pt>
                <c:pt idx="350">
                  <c:v>37242</c:v>
                </c:pt>
                <c:pt idx="351">
                  <c:v>37243</c:v>
                </c:pt>
                <c:pt idx="352">
                  <c:v>37244</c:v>
                </c:pt>
                <c:pt idx="353">
                  <c:v>37245</c:v>
                </c:pt>
                <c:pt idx="354">
                  <c:v>37246</c:v>
                </c:pt>
                <c:pt idx="355">
                  <c:v>37247</c:v>
                </c:pt>
                <c:pt idx="356">
                  <c:v>37248</c:v>
                </c:pt>
                <c:pt idx="357">
                  <c:v>37249</c:v>
                </c:pt>
                <c:pt idx="358">
                  <c:v>37250</c:v>
                </c:pt>
                <c:pt idx="359">
                  <c:v>37251</c:v>
                </c:pt>
                <c:pt idx="360">
                  <c:v>37252</c:v>
                </c:pt>
                <c:pt idx="361">
                  <c:v>37253</c:v>
                </c:pt>
                <c:pt idx="362">
                  <c:v>37254</c:v>
                </c:pt>
                <c:pt idx="363">
                  <c:v>37255</c:v>
                </c:pt>
                <c:pt idx="364">
                  <c:v>37256</c:v>
                </c:pt>
              </c:numCache>
            </c:numRef>
          </c:cat>
          <c:val>
            <c:numRef>
              <c:f>MARYWL.TABLE!$L$10:$L$374</c:f>
              <c:numCache>
                <c:formatCode>0.00</c:formatCode>
                <c:ptCount val="365"/>
                <c:pt idx="0">
                  <c:v>280.76</c:v>
                </c:pt>
                <c:pt idx="1">
                  <c:v>280.76</c:v>
                </c:pt>
                <c:pt idx="2">
                  <c:v>280.76</c:v>
                </c:pt>
                <c:pt idx="3">
                  <c:v>280.76</c:v>
                </c:pt>
                <c:pt idx="4">
                  <c:v>280.76</c:v>
                </c:pt>
                <c:pt idx="5">
                  <c:v>280.76</c:v>
                </c:pt>
                <c:pt idx="6">
                  <c:v>280.76</c:v>
                </c:pt>
                <c:pt idx="7">
                  <c:v>280.76</c:v>
                </c:pt>
                <c:pt idx="8">
                  <c:v>280.76</c:v>
                </c:pt>
                <c:pt idx="9">
                  <c:v>280.76</c:v>
                </c:pt>
                <c:pt idx="10">
                  <c:v>280.76</c:v>
                </c:pt>
                <c:pt idx="11">
                  <c:v>280.76</c:v>
                </c:pt>
                <c:pt idx="12">
                  <c:v>280.76</c:v>
                </c:pt>
                <c:pt idx="13">
                  <c:v>280.76</c:v>
                </c:pt>
                <c:pt idx="14">
                  <c:v>280.76</c:v>
                </c:pt>
                <c:pt idx="15">
                  <c:v>280.76</c:v>
                </c:pt>
                <c:pt idx="16">
                  <c:v>280.76</c:v>
                </c:pt>
                <c:pt idx="17">
                  <c:v>280.76</c:v>
                </c:pt>
                <c:pt idx="18">
                  <c:v>280.76</c:v>
                </c:pt>
                <c:pt idx="19">
                  <c:v>280.76</c:v>
                </c:pt>
                <c:pt idx="20">
                  <c:v>280.76</c:v>
                </c:pt>
                <c:pt idx="21">
                  <c:v>280.76</c:v>
                </c:pt>
                <c:pt idx="22">
                  <c:v>280.76</c:v>
                </c:pt>
                <c:pt idx="23">
                  <c:v>280.76</c:v>
                </c:pt>
                <c:pt idx="24">
                  <c:v>280.76</c:v>
                </c:pt>
                <c:pt idx="25">
                  <c:v>280.76</c:v>
                </c:pt>
                <c:pt idx="26">
                  <c:v>280.76</c:v>
                </c:pt>
                <c:pt idx="27">
                  <c:v>280.76</c:v>
                </c:pt>
                <c:pt idx="28">
                  <c:v>280.76</c:v>
                </c:pt>
                <c:pt idx="29">
                  <c:v>280.76</c:v>
                </c:pt>
                <c:pt idx="30">
                  <c:v>280.76</c:v>
                </c:pt>
                <c:pt idx="31">
                  <c:v>280.76</c:v>
                </c:pt>
                <c:pt idx="32">
                  <c:v>280.76</c:v>
                </c:pt>
                <c:pt idx="33">
                  <c:v>280.76</c:v>
                </c:pt>
                <c:pt idx="34">
                  <c:v>280.76</c:v>
                </c:pt>
                <c:pt idx="35">
                  <c:v>280.76</c:v>
                </c:pt>
                <c:pt idx="36">
                  <c:v>280.76</c:v>
                </c:pt>
                <c:pt idx="37">
                  <c:v>280.76</c:v>
                </c:pt>
                <c:pt idx="38">
                  <c:v>280.76</c:v>
                </c:pt>
                <c:pt idx="39">
                  <c:v>280.76</c:v>
                </c:pt>
                <c:pt idx="40">
                  <c:v>280.76</c:v>
                </c:pt>
                <c:pt idx="41">
                  <c:v>280.76</c:v>
                </c:pt>
                <c:pt idx="42">
                  <c:v>280.76</c:v>
                </c:pt>
                <c:pt idx="43">
                  <c:v>280.76</c:v>
                </c:pt>
                <c:pt idx="44">
                  <c:v>280.76</c:v>
                </c:pt>
                <c:pt idx="45">
                  <c:v>280.76</c:v>
                </c:pt>
                <c:pt idx="46">
                  <c:v>280.74678571428569</c:v>
                </c:pt>
                <c:pt idx="47">
                  <c:v>280.73357142857139</c:v>
                </c:pt>
                <c:pt idx="48">
                  <c:v>280.7203571428571</c:v>
                </c:pt>
                <c:pt idx="49">
                  <c:v>280.7071428571428</c:v>
                </c:pt>
                <c:pt idx="50">
                  <c:v>280.6939285714285</c:v>
                </c:pt>
                <c:pt idx="51">
                  <c:v>280.6807142857142</c:v>
                </c:pt>
                <c:pt idx="52">
                  <c:v>280.6674999999999</c:v>
                </c:pt>
                <c:pt idx="53">
                  <c:v>280.65428571428561</c:v>
                </c:pt>
                <c:pt idx="54">
                  <c:v>280.64107142857131</c:v>
                </c:pt>
                <c:pt idx="55">
                  <c:v>280.62785714285701</c:v>
                </c:pt>
                <c:pt idx="56">
                  <c:v>280.61464285714271</c:v>
                </c:pt>
                <c:pt idx="57">
                  <c:v>280.60142857142841</c:v>
                </c:pt>
                <c:pt idx="58">
                  <c:v>280.58821428571412</c:v>
                </c:pt>
                <c:pt idx="59">
                  <c:v>280.57499999999982</c:v>
                </c:pt>
                <c:pt idx="60">
                  <c:v>280.56178571428552</c:v>
                </c:pt>
                <c:pt idx="61">
                  <c:v>280.54857142857122</c:v>
                </c:pt>
                <c:pt idx="62">
                  <c:v>280.53535714285692</c:v>
                </c:pt>
                <c:pt idx="63">
                  <c:v>280.52214285714263</c:v>
                </c:pt>
                <c:pt idx="64">
                  <c:v>280.50892857142833</c:v>
                </c:pt>
                <c:pt idx="65">
                  <c:v>280.49571428571403</c:v>
                </c:pt>
                <c:pt idx="66">
                  <c:v>280.48249999999973</c:v>
                </c:pt>
                <c:pt idx="67">
                  <c:v>280.46928571428543</c:v>
                </c:pt>
                <c:pt idx="68">
                  <c:v>280.45607142857114</c:v>
                </c:pt>
                <c:pt idx="69">
                  <c:v>280.44285714285684</c:v>
                </c:pt>
                <c:pt idx="70">
                  <c:v>280.42964285714254</c:v>
                </c:pt>
                <c:pt idx="71">
                  <c:v>280.41642857142824</c:v>
                </c:pt>
                <c:pt idx="72">
                  <c:v>280.40321428571394</c:v>
                </c:pt>
                <c:pt idx="73">
                  <c:v>280.39</c:v>
                </c:pt>
                <c:pt idx="74">
                  <c:v>280.43176470588236</c:v>
                </c:pt>
                <c:pt idx="75">
                  <c:v>280.47352941176473</c:v>
                </c:pt>
                <c:pt idx="76">
                  <c:v>280.5152941176471</c:v>
                </c:pt>
                <c:pt idx="77">
                  <c:v>280.55705882352947</c:v>
                </c:pt>
                <c:pt idx="78">
                  <c:v>280.59882352941185</c:v>
                </c:pt>
                <c:pt idx="79">
                  <c:v>280.64058823529422</c:v>
                </c:pt>
                <c:pt idx="80">
                  <c:v>280.68235294117659</c:v>
                </c:pt>
                <c:pt idx="81">
                  <c:v>280.72411764705896</c:v>
                </c:pt>
                <c:pt idx="82">
                  <c:v>280.76588235294133</c:v>
                </c:pt>
                <c:pt idx="83">
                  <c:v>280.8076470588237</c:v>
                </c:pt>
                <c:pt idx="84">
                  <c:v>280.84941176470608</c:v>
                </c:pt>
                <c:pt idx="85">
                  <c:v>280.89117647058845</c:v>
                </c:pt>
                <c:pt idx="86">
                  <c:v>280.93294117647082</c:v>
                </c:pt>
                <c:pt idx="87">
                  <c:v>280.97470588235319</c:v>
                </c:pt>
                <c:pt idx="88">
                  <c:v>281.01647058823556</c:v>
                </c:pt>
                <c:pt idx="89">
                  <c:v>281.05823529411794</c:v>
                </c:pt>
                <c:pt idx="90">
                  <c:v>281.10000000000002</c:v>
                </c:pt>
                <c:pt idx="91">
                  <c:v>281.10000000000002</c:v>
                </c:pt>
                <c:pt idx="92">
                  <c:v>281.10000000000002</c:v>
                </c:pt>
                <c:pt idx="93">
                  <c:v>281.10000000000002</c:v>
                </c:pt>
                <c:pt idx="94">
                  <c:v>281.10000000000002</c:v>
                </c:pt>
                <c:pt idx="95">
                  <c:v>281.10000000000002</c:v>
                </c:pt>
                <c:pt idx="96">
                  <c:v>281.10000000000002</c:v>
                </c:pt>
                <c:pt idx="97">
                  <c:v>281.10000000000002</c:v>
                </c:pt>
                <c:pt idx="98">
                  <c:v>281.10000000000002</c:v>
                </c:pt>
                <c:pt idx="99">
                  <c:v>281.10000000000002</c:v>
                </c:pt>
                <c:pt idx="100">
                  <c:v>281.10000000000002</c:v>
                </c:pt>
                <c:pt idx="101">
                  <c:v>281.10000000000002</c:v>
                </c:pt>
                <c:pt idx="102">
                  <c:v>281.10000000000002</c:v>
                </c:pt>
                <c:pt idx="103">
                  <c:v>281.10000000000002</c:v>
                </c:pt>
                <c:pt idx="104">
                  <c:v>281.10000000000002</c:v>
                </c:pt>
                <c:pt idx="105">
                  <c:v>281.10000000000002</c:v>
                </c:pt>
                <c:pt idx="106">
                  <c:v>281.10000000000002</c:v>
                </c:pt>
                <c:pt idx="107">
                  <c:v>281.10000000000002</c:v>
                </c:pt>
                <c:pt idx="108">
                  <c:v>281.10000000000002</c:v>
                </c:pt>
                <c:pt idx="109">
                  <c:v>281.10000000000002</c:v>
                </c:pt>
                <c:pt idx="110">
                  <c:v>281.10000000000002</c:v>
                </c:pt>
                <c:pt idx="111">
                  <c:v>281.10000000000002</c:v>
                </c:pt>
                <c:pt idx="112">
                  <c:v>281.10000000000002</c:v>
                </c:pt>
                <c:pt idx="113">
                  <c:v>281.10000000000002</c:v>
                </c:pt>
                <c:pt idx="114">
                  <c:v>281.10000000000002</c:v>
                </c:pt>
                <c:pt idx="115">
                  <c:v>281.10000000000002</c:v>
                </c:pt>
                <c:pt idx="116">
                  <c:v>281.10000000000002</c:v>
                </c:pt>
                <c:pt idx="117">
                  <c:v>281.10000000000002</c:v>
                </c:pt>
                <c:pt idx="118">
                  <c:v>281.10000000000002</c:v>
                </c:pt>
                <c:pt idx="119">
                  <c:v>281.10000000000002</c:v>
                </c:pt>
                <c:pt idx="120">
                  <c:v>281.10000000000002</c:v>
                </c:pt>
                <c:pt idx="121">
                  <c:v>281.10000000000002</c:v>
                </c:pt>
                <c:pt idx="122">
                  <c:v>281.10000000000002</c:v>
                </c:pt>
                <c:pt idx="123">
                  <c:v>281.10000000000002</c:v>
                </c:pt>
                <c:pt idx="124">
                  <c:v>281.10000000000002</c:v>
                </c:pt>
                <c:pt idx="125">
                  <c:v>281.10000000000002</c:v>
                </c:pt>
                <c:pt idx="126">
                  <c:v>281.10000000000002</c:v>
                </c:pt>
                <c:pt idx="127">
                  <c:v>281.10000000000002</c:v>
                </c:pt>
                <c:pt idx="128">
                  <c:v>281.10000000000002</c:v>
                </c:pt>
                <c:pt idx="129">
                  <c:v>281.10000000000002</c:v>
                </c:pt>
                <c:pt idx="130">
                  <c:v>281.10000000000002</c:v>
                </c:pt>
                <c:pt idx="131">
                  <c:v>281.10000000000002</c:v>
                </c:pt>
                <c:pt idx="132">
                  <c:v>281.10000000000002</c:v>
                </c:pt>
                <c:pt idx="133">
                  <c:v>281.10000000000002</c:v>
                </c:pt>
                <c:pt idx="134">
                  <c:v>281.10000000000002</c:v>
                </c:pt>
                <c:pt idx="135">
                  <c:v>281.09290322580648</c:v>
                </c:pt>
                <c:pt idx="136">
                  <c:v>281.08580645161294</c:v>
                </c:pt>
                <c:pt idx="137">
                  <c:v>281.0787096774194</c:v>
                </c:pt>
                <c:pt idx="138">
                  <c:v>281.07161290322586</c:v>
                </c:pt>
                <c:pt idx="139">
                  <c:v>281.06451612903231</c:v>
                </c:pt>
                <c:pt idx="140">
                  <c:v>281.05741935483877</c:v>
                </c:pt>
                <c:pt idx="141">
                  <c:v>281.05032258064523</c:v>
                </c:pt>
                <c:pt idx="142">
                  <c:v>281.04322580645169</c:v>
                </c:pt>
                <c:pt idx="143">
                  <c:v>281.03612903225815</c:v>
                </c:pt>
                <c:pt idx="144">
                  <c:v>281.0290322580646</c:v>
                </c:pt>
                <c:pt idx="145">
                  <c:v>281.02193548387106</c:v>
                </c:pt>
                <c:pt idx="146">
                  <c:v>281.01483870967752</c:v>
                </c:pt>
                <c:pt idx="147">
                  <c:v>281.00774193548398</c:v>
                </c:pt>
                <c:pt idx="148">
                  <c:v>281.00064516129044</c:v>
                </c:pt>
                <c:pt idx="149">
                  <c:v>280.99354838709689</c:v>
                </c:pt>
                <c:pt idx="150">
                  <c:v>280.98645161290335</c:v>
                </c:pt>
                <c:pt idx="151">
                  <c:v>280.97935483870981</c:v>
                </c:pt>
                <c:pt idx="152">
                  <c:v>280.97225806451627</c:v>
                </c:pt>
                <c:pt idx="153">
                  <c:v>280.96516129032273</c:v>
                </c:pt>
                <c:pt idx="154">
                  <c:v>280.95806451612918</c:v>
                </c:pt>
                <c:pt idx="155">
                  <c:v>280.95096774193564</c:v>
                </c:pt>
                <c:pt idx="156">
                  <c:v>280.9438709677421</c:v>
                </c:pt>
                <c:pt idx="157">
                  <c:v>280.93677419354856</c:v>
                </c:pt>
                <c:pt idx="158">
                  <c:v>280.92967741935502</c:v>
                </c:pt>
                <c:pt idx="159">
                  <c:v>280.92258064516147</c:v>
                </c:pt>
                <c:pt idx="160">
                  <c:v>280.91548387096793</c:v>
                </c:pt>
                <c:pt idx="161">
                  <c:v>280.90838709677439</c:v>
                </c:pt>
                <c:pt idx="162">
                  <c:v>280.90129032258085</c:v>
                </c:pt>
                <c:pt idx="163">
                  <c:v>280.89419354838731</c:v>
                </c:pt>
                <c:pt idx="164">
                  <c:v>280.88709677419376</c:v>
                </c:pt>
                <c:pt idx="165">
                  <c:v>280.88</c:v>
                </c:pt>
                <c:pt idx="166">
                  <c:v>280.88</c:v>
                </c:pt>
                <c:pt idx="167">
                  <c:v>280.88</c:v>
                </c:pt>
                <c:pt idx="168">
                  <c:v>280.88</c:v>
                </c:pt>
                <c:pt idx="169">
                  <c:v>280.88</c:v>
                </c:pt>
                <c:pt idx="170">
                  <c:v>280.88</c:v>
                </c:pt>
                <c:pt idx="171">
                  <c:v>280.88</c:v>
                </c:pt>
                <c:pt idx="172">
                  <c:v>280.88</c:v>
                </c:pt>
                <c:pt idx="173">
                  <c:v>280.88</c:v>
                </c:pt>
                <c:pt idx="174">
                  <c:v>280.88</c:v>
                </c:pt>
                <c:pt idx="175">
                  <c:v>280.88</c:v>
                </c:pt>
                <c:pt idx="176">
                  <c:v>280.88</c:v>
                </c:pt>
                <c:pt idx="177">
                  <c:v>280.88</c:v>
                </c:pt>
                <c:pt idx="178">
                  <c:v>280.88</c:v>
                </c:pt>
                <c:pt idx="179">
                  <c:v>280.88</c:v>
                </c:pt>
                <c:pt idx="180">
                  <c:v>280.88</c:v>
                </c:pt>
                <c:pt idx="181">
                  <c:v>280.88</c:v>
                </c:pt>
                <c:pt idx="182">
                  <c:v>280.88</c:v>
                </c:pt>
                <c:pt idx="183">
                  <c:v>280.88</c:v>
                </c:pt>
                <c:pt idx="184">
                  <c:v>280.88</c:v>
                </c:pt>
                <c:pt idx="185">
                  <c:v>280.88</c:v>
                </c:pt>
                <c:pt idx="186">
                  <c:v>280.88</c:v>
                </c:pt>
                <c:pt idx="187">
                  <c:v>280.88</c:v>
                </c:pt>
                <c:pt idx="188">
                  <c:v>280.88</c:v>
                </c:pt>
                <c:pt idx="189">
                  <c:v>280.88</c:v>
                </c:pt>
                <c:pt idx="190">
                  <c:v>280.88</c:v>
                </c:pt>
                <c:pt idx="191">
                  <c:v>280.88</c:v>
                </c:pt>
                <c:pt idx="192">
                  <c:v>280.88</c:v>
                </c:pt>
                <c:pt idx="193">
                  <c:v>280.88</c:v>
                </c:pt>
                <c:pt idx="194">
                  <c:v>280.88</c:v>
                </c:pt>
                <c:pt idx="195">
                  <c:v>280.88</c:v>
                </c:pt>
                <c:pt idx="196">
                  <c:v>280.88</c:v>
                </c:pt>
                <c:pt idx="197">
                  <c:v>280.88</c:v>
                </c:pt>
                <c:pt idx="198">
                  <c:v>280.88</c:v>
                </c:pt>
                <c:pt idx="199">
                  <c:v>280.88</c:v>
                </c:pt>
                <c:pt idx="200">
                  <c:v>280.88</c:v>
                </c:pt>
                <c:pt idx="201">
                  <c:v>280.88</c:v>
                </c:pt>
                <c:pt idx="202">
                  <c:v>280.88</c:v>
                </c:pt>
                <c:pt idx="203">
                  <c:v>280.88</c:v>
                </c:pt>
                <c:pt idx="204">
                  <c:v>280.88</c:v>
                </c:pt>
                <c:pt idx="205">
                  <c:v>280.88</c:v>
                </c:pt>
                <c:pt idx="206">
                  <c:v>280.88</c:v>
                </c:pt>
                <c:pt idx="207">
                  <c:v>280.88</c:v>
                </c:pt>
                <c:pt idx="208">
                  <c:v>280.88</c:v>
                </c:pt>
                <c:pt idx="209">
                  <c:v>280.88</c:v>
                </c:pt>
                <c:pt idx="210">
                  <c:v>280.88</c:v>
                </c:pt>
                <c:pt idx="211">
                  <c:v>280.88</c:v>
                </c:pt>
                <c:pt idx="212">
                  <c:v>280.88</c:v>
                </c:pt>
                <c:pt idx="213">
                  <c:v>280.88</c:v>
                </c:pt>
                <c:pt idx="214">
                  <c:v>280.88</c:v>
                </c:pt>
                <c:pt idx="215">
                  <c:v>280.88</c:v>
                </c:pt>
                <c:pt idx="216">
                  <c:v>280.88</c:v>
                </c:pt>
                <c:pt idx="217">
                  <c:v>280.88</c:v>
                </c:pt>
                <c:pt idx="218">
                  <c:v>280.88</c:v>
                </c:pt>
                <c:pt idx="219">
                  <c:v>280.88</c:v>
                </c:pt>
                <c:pt idx="220">
                  <c:v>280.88</c:v>
                </c:pt>
                <c:pt idx="221">
                  <c:v>280.88</c:v>
                </c:pt>
                <c:pt idx="222">
                  <c:v>280.88</c:v>
                </c:pt>
                <c:pt idx="223">
                  <c:v>280.88</c:v>
                </c:pt>
                <c:pt idx="224">
                  <c:v>280.88</c:v>
                </c:pt>
                <c:pt idx="225">
                  <c:v>280.88</c:v>
                </c:pt>
                <c:pt idx="226">
                  <c:v>280.88</c:v>
                </c:pt>
                <c:pt idx="227">
                  <c:v>280.88</c:v>
                </c:pt>
                <c:pt idx="228">
                  <c:v>280.88</c:v>
                </c:pt>
                <c:pt idx="229">
                  <c:v>280.88</c:v>
                </c:pt>
                <c:pt idx="230">
                  <c:v>280.88</c:v>
                </c:pt>
                <c:pt idx="231">
                  <c:v>280.88</c:v>
                </c:pt>
                <c:pt idx="232">
                  <c:v>280.88</c:v>
                </c:pt>
                <c:pt idx="233">
                  <c:v>280.88</c:v>
                </c:pt>
                <c:pt idx="234">
                  <c:v>280.88</c:v>
                </c:pt>
                <c:pt idx="235">
                  <c:v>280.88</c:v>
                </c:pt>
                <c:pt idx="236">
                  <c:v>280.88</c:v>
                </c:pt>
                <c:pt idx="237">
                  <c:v>280.88</c:v>
                </c:pt>
                <c:pt idx="238">
                  <c:v>280.88</c:v>
                </c:pt>
                <c:pt idx="239">
                  <c:v>280.88</c:v>
                </c:pt>
                <c:pt idx="240">
                  <c:v>280.88</c:v>
                </c:pt>
                <c:pt idx="241">
                  <c:v>280.88</c:v>
                </c:pt>
                <c:pt idx="242">
                  <c:v>280.88</c:v>
                </c:pt>
                <c:pt idx="243">
                  <c:v>280.88</c:v>
                </c:pt>
                <c:pt idx="244">
                  <c:v>280.88</c:v>
                </c:pt>
                <c:pt idx="245">
                  <c:v>280.88</c:v>
                </c:pt>
                <c:pt idx="246">
                  <c:v>280.88</c:v>
                </c:pt>
                <c:pt idx="247">
                  <c:v>280.88</c:v>
                </c:pt>
                <c:pt idx="248">
                  <c:v>280.88</c:v>
                </c:pt>
                <c:pt idx="249">
                  <c:v>280.88</c:v>
                </c:pt>
                <c:pt idx="250">
                  <c:v>280.88</c:v>
                </c:pt>
                <c:pt idx="251">
                  <c:v>280.88</c:v>
                </c:pt>
                <c:pt idx="252">
                  <c:v>280.88</c:v>
                </c:pt>
                <c:pt idx="253">
                  <c:v>280.88</c:v>
                </c:pt>
                <c:pt idx="254">
                  <c:v>280.88</c:v>
                </c:pt>
                <c:pt idx="255">
                  <c:v>280.88</c:v>
                </c:pt>
                <c:pt idx="256">
                  <c:v>280.88</c:v>
                </c:pt>
                <c:pt idx="257">
                  <c:v>280.88</c:v>
                </c:pt>
                <c:pt idx="258">
                  <c:v>280.87887850467291</c:v>
                </c:pt>
                <c:pt idx="259">
                  <c:v>280.87775700934583</c:v>
                </c:pt>
                <c:pt idx="260">
                  <c:v>280.87663551401874</c:v>
                </c:pt>
                <c:pt idx="261">
                  <c:v>280.87551401869166</c:v>
                </c:pt>
                <c:pt idx="262">
                  <c:v>280.87439252336458</c:v>
                </c:pt>
                <c:pt idx="263">
                  <c:v>280.87327102803749</c:v>
                </c:pt>
                <c:pt idx="264">
                  <c:v>280.87214953271041</c:v>
                </c:pt>
                <c:pt idx="265">
                  <c:v>280.87102803738333</c:v>
                </c:pt>
                <c:pt idx="266">
                  <c:v>280.86990654205624</c:v>
                </c:pt>
                <c:pt idx="267">
                  <c:v>280.86878504672916</c:v>
                </c:pt>
                <c:pt idx="268">
                  <c:v>280.86766355140207</c:v>
                </c:pt>
                <c:pt idx="269">
                  <c:v>280.86654205607499</c:v>
                </c:pt>
                <c:pt idx="270">
                  <c:v>280.86542056074791</c:v>
                </c:pt>
                <c:pt idx="271">
                  <c:v>280.86429906542082</c:v>
                </c:pt>
                <c:pt idx="272">
                  <c:v>280.86317757009374</c:v>
                </c:pt>
                <c:pt idx="273">
                  <c:v>280.86205607476666</c:v>
                </c:pt>
                <c:pt idx="274">
                  <c:v>280.86093457943957</c:v>
                </c:pt>
                <c:pt idx="275">
                  <c:v>280.85981308411249</c:v>
                </c:pt>
                <c:pt idx="276">
                  <c:v>280.8586915887854</c:v>
                </c:pt>
                <c:pt idx="277">
                  <c:v>280.85757009345832</c:v>
                </c:pt>
                <c:pt idx="278">
                  <c:v>280.85644859813124</c:v>
                </c:pt>
                <c:pt idx="279">
                  <c:v>280.85532710280415</c:v>
                </c:pt>
                <c:pt idx="280">
                  <c:v>280.85420560747707</c:v>
                </c:pt>
                <c:pt idx="281">
                  <c:v>280.85308411214999</c:v>
                </c:pt>
                <c:pt idx="282">
                  <c:v>280.8519626168229</c:v>
                </c:pt>
                <c:pt idx="283">
                  <c:v>280.85084112149582</c:v>
                </c:pt>
                <c:pt idx="284">
                  <c:v>280.84971962616873</c:v>
                </c:pt>
                <c:pt idx="285">
                  <c:v>280.84859813084165</c:v>
                </c:pt>
                <c:pt idx="286">
                  <c:v>280.84747663551457</c:v>
                </c:pt>
                <c:pt idx="287">
                  <c:v>280.84635514018748</c:v>
                </c:pt>
                <c:pt idx="288">
                  <c:v>280.8452336448604</c:v>
                </c:pt>
                <c:pt idx="289">
                  <c:v>280.84411214953332</c:v>
                </c:pt>
                <c:pt idx="290">
                  <c:v>280.84299065420623</c:v>
                </c:pt>
                <c:pt idx="291">
                  <c:v>280.84186915887915</c:v>
                </c:pt>
                <c:pt idx="292">
                  <c:v>280.84074766355207</c:v>
                </c:pt>
                <c:pt idx="293">
                  <c:v>280.83962616822498</c:v>
                </c:pt>
                <c:pt idx="294">
                  <c:v>280.8385046728979</c:v>
                </c:pt>
                <c:pt idx="295">
                  <c:v>280.83738317757081</c:v>
                </c:pt>
                <c:pt idx="296">
                  <c:v>280.83626168224373</c:v>
                </c:pt>
                <c:pt idx="297">
                  <c:v>280.83514018691665</c:v>
                </c:pt>
                <c:pt idx="298">
                  <c:v>280.83401869158956</c:v>
                </c:pt>
                <c:pt idx="299">
                  <c:v>280.83289719626248</c:v>
                </c:pt>
                <c:pt idx="300">
                  <c:v>280.8317757009354</c:v>
                </c:pt>
                <c:pt idx="301">
                  <c:v>280.83065420560831</c:v>
                </c:pt>
                <c:pt idx="302">
                  <c:v>280.82953271028123</c:v>
                </c:pt>
                <c:pt idx="303">
                  <c:v>280.82841121495414</c:v>
                </c:pt>
                <c:pt idx="304">
                  <c:v>280.82728971962706</c:v>
                </c:pt>
                <c:pt idx="305">
                  <c:v>280.82616822429998</c:v>
                </c:pt>
                <c:pt idx="306">
                  <c:v>280.82504672897289</c:v>
                </c:pt>
                <c:pt idx="307">
                  <c:v>280.82392523364581</c:v>
                </c:pt>
                <c:pt idx="308">
                  <c:v>280.82280373831873</c:v>
                </c:pt>
                <c:pt idx="309">
                  <c:v>280.82168224299164</c:v>
                </c:pt>
                <c:pt idx="310">
                  <c:v>280.82056074766456</c:v>
                </c:pt>
                <c:pt idx="311">
                  <c:v>280.81943925233747</c:v>
                </c:pt>
                <c:pt idx="312">
                  <c:v>280.81831775701039</c:v>
                </c:pt>
                <c:pt idx="313">
                  <c:v>280.81719626168331</c:v>
                </c:pt>
                <c:pt idx="314">
                  <c:v>280.81607476635622</c:v>
                </c:pt>
                <c:pt idx="315">
                  <c:v>280.81495327102914</c:v>
                </c:pt>
                <c:pt idx="316">
                  <c:v>280.81383177570206</c:v>
                </c:pt>
                <c:pt idx="317">
                  <c:v>280.81271028037497</c:v>
                </c:pt>
                <c:pt idx="318">
                  <c:v>280.81158878504789</c:v>
                </c:pt>
                <c:pt idx="319">
                  <c:v>280.8104672897208</c:v>
                </c:pt>
                <c:pt idx="320">
                  <c:v>280.80934579439372</c:v>
                </c:pt>
                <c:pt idx="321">
                  <c:v>280.80822429906664</c:v>
                </c:pt>
                <c:pt idx="322">
                  <c:v>280.80710280373955</c:v>
                </c:pt>
                <c:pt idx="323">
                  <c:v>280.80598130841247</c:v>
                </c:pt>
                <c:pt idx="324">
                  <c:v>280.80485981308539</c:v>
                </c:pt>
                <c:pt idx="325">
                  <c:v>280.8037383177583</c:v>
                </c:pt>
                <c:pt idx="326">
                  <c:v>280.80261682243122</c:v>
                </c:pt>
                <c:pt idx="327">
                  <c:v>280.80149532710413</c:v>
                </c:pt>
                <c:pt idx="328">
                  <c:v>280.80037383177705</c:v>
                </c:pt>
                <c:pt idx="329">
                  <c:v>280.79925233644997</c:v>
                </c:pt>
                <c:pt idx="330">
                  <c:v>280.79813084112288</c:v>
                </c:pt>
                <c:pt idx="331">
                  <c:v>280.7970093457958</c:v>
                </c:pt>
                <c:pt idx="332">
                  <c:v>280.79588785046872</c:v>
                </c:pt>
                <c:pt idx="333">
                  <c:v>280.79476635514163</c:v>
                </c:pt>
                <c:pt idx="334">
                  <c:v>280.79364485981455</c:v>
                </c:pt>
                <c:pt idx="335">
                  <c:v>280.79252336448747</c:v>
                </c:pt>
                <c:pt idx="336">
                  <c:v>280.79140186916038</c:v>
                </c:pt>
                <c:pt idx="337">
                  <c:v>280.7902803738333</c:v>
                </c:pt>
                <c:pt idx="338">
                  <c:v>280.78915887850621</c:v>
                </c:pt>
                <c:pt idx="339">
                  <c:v>280.78803738317913</c:v>
                </c:pt>
                <c:pt idx="340">
                  <c:v>280.78691588785205</c:v>
                </c:pt>
                <c:pt idx="341">
                  <c:v>280.78579439252496</c:v>
                </c:pt>
                <c:pt idx="342">
                  <c:v>280.78467289719788</c:v>
                </c:pt>
                <c:pt idx="343">
                  <c:v>280.7835514018708</c:v>
                </c:pt>
                <c:pt idx="344">
                  <c:v>280.78242990654371</c:v>
                </c:pt>
                <c:pt idx="345">
                  <c:v>280.78130841121663</c:v>
                </c:pt>
                <c:pt idx="346">
                  <c:v>280.78018691588954</c:v>
                </c:pt>
                <c:pt idx="347">
                  <c:v>280.77906542056246</c:v>
                </c:pt>
                <c:pt idx="348">
                  <c:v>280.77794392523538</c:v>
                </c:pt>
                <c:pt idx="349">
                  <c:v>280.77682242990829</c:v>
                </c:pt>
                <c:pt idx="350">
                  <c:v>280.77570093458121</c:v>
                </c:pt>
                <c:pt idx="351">
                  <c:v>280.77457943925413</c:v>
                </c:pt>
                <c:pt idx="352">
                  <c:v>280.77345794392704</c:v>
                </c:pt>
                <c:pt idx="353">
                  <c:v>280.77233644859996</c:v>
                </c:pt>
                <c:pt idx="354">
                  <c:v>280.77121495327287</c:v>
                </c:pt>
                <c:pt idx="355">
                  <c:v>280.77009345794579</c:v>
                </c:pt>
                <c:pt idx="356">
                  <c:v>280.76897196261871</c:v>
                </c:pt>
                <c:pt idx="357">
                  <c:v>280.76785046729162</c:v>
                </c:pt>
                <c:pt idx="358">
                  <c:v>280.76672897196454</c:v>
                </c:pt>
                <c:pt idx="359">
                  <c:v>280.76560747663746</c:v>
                </c:pt>
                <c:pt idx="360">
                  <c:v>280.76448598131037</c:v>
                </c:pt>
                <c:pt idx="361">
                  <c:v>280.76336448598329</c:v>
                </c:pt>
                <c:pt idx="362">
                  <c:v>280.7622429906562</c:v>
                </c:pt>
                <c:pt idx="363">
                  <c:v>280.76112149532912</c:v>
                </c:pt>
                <c:pt idx="364">
                  <c:v>280.76</c:v>
                </c:pt>
              </c:numCache>
            </c:numRef>
          </c:val>
        </c:ser>
        <c:ser>
          <c:idx val="2"/>
          <c:order val="2"/>
          <c:tx>
            <c:strRef>
              <c:f>MARYWL.TABLE!$M$4:$M$9</c:f>
              <c:strCache>
                <c:ptCount val="1"/>
                <c:pt idx="0">
                  <c:v>TARGET OPERATING  LEVEL                             green line metres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MARYWL.TABLE!$J$10:$J$374</c:f>
              <c:numCache>
                <c:formatCode>d\-mmm</c:formatCode>
                <c:ptCount val="365"/>
                <c:pt idx="0">
                  <c:v>36892</c:v>
                </c:pt>
                <c:pt idx="1">
                  <c:v>36893</c:v>
                </c:pt>
                <c:pt idx="2">
                  <c:v>36894</c:v>
                </c:pt>
                <c:pt idx="3">
                  <c:v>36895</c:v>
                </c:pt>
                <c:pt idx="4">
                  <c:v>36896</c:v>
                </c:pt>
                <c:pt idx="5">
                  <c:v>36897</c:v>
                </c:pt>
                <c:pt idx="6">
                  <c:v>36898</c:v>
                </c:pt>
                <c:pt idx="7">
                  <c:v>36899</c:v>
                </c:pt>
                <c:pt idx="8">
                  <c:v>36900</c:v>
                </c:pt>
                <c:pt idx="9">
                  <c:v>36901</c:v>
                </c:pt>
                <c:pt idx="10">
                  <c:v>36902</c:v>
                </c:pt>
                <c:pt idx="11">
                  <c:v>36903</c:v>
                </c:pt>
                <c:pt idx="12">
                  <c:v>36904</c:v>
                </c:pt>
                <c:pt idx="13">
                  <c:v>36905</c:v>
                </c:pt>
                <c:pt idx="14">
                  <c:v>36906</c:v>
                </c:pt>
                <c:pt idx="15">
                  <c:v>36907</c:v>
                </c:pt>
                <c:pt idx="16">
                  <c:v>36908</c:v>
                </c:pt>
                <c:pt idx="17">
                  <c:v>36909</c:v>
                </c:pt>
                <c:pt idx="18">
                  <c:v>36910</c:v>
                </c:pt>
                <c:pt idx="19">
                  <c:v>36911</c:v>
                </c:pt>
                <c:pt idx="20">
                  <c:v>36912</c:v>
                </c:pt>
                <c:pt idx="21">
                  <c:v>36913</c:v>
                </c:pt>
                <c:pt idx="22">
                  <c:v>36914</c:v>
                </c:pt>
                <c:pt idx="23">
                  <c:v>36915</c:v>
                </c:pt>
                <c:pt idx="24">
                  <c:v>36916</c:v>
                </c:pt>
                <c:pt idx="25">
                  <c:v>36917</c:v>
                </c:pt>
                <c:pt idx="26">
                  <c:v>36918</c:v>
                </c:pt>
                <c:pt idx="27">
                  <c:v>36919</c:v>
                </c:pt>
                <c:pt idx="28">
                  <c:v>36920</c:v>
                </c:pt>
                <c:pt idx="29">
                  <c:v>36921</c:v>
                </c:pt>
                <c:pt idx="30">
                  <c:v>36922</c:v>
                </c:pt>
                <c:pt idx="31">
                  <c:v>36923</c:v>
                </c:pt>
                <c:pt idx="32">
                  <c:v>36924</c:v>
                </c:pt>
                <c:pt idx="33">
                  <c:v>36925</c:v>
                </c:pt>
                <c:pt idx="34">
                  <c:v>36926</c:v>
                </c:pt>
                <c:pt idx="35">
                  <c:v>36927</c:v>
                </c:pt>
                <c:pt idx="36">
                  <c:v>36928</c:v>
                </c:pt>
                <c:pt idx="37">
                  <c:v>36929</c:v>
                </c:pt>
                <c:pt idx="38">
                  <c:v>36930</c:v>
                </c:pt>
                <c:pt idx="39">
                  <c:v>36931</c:v>
                </c:pt>
                <c:pt idx="40">
                  <c:v>36932</c:v>
                </c:pt>
                <c:pt idx="41">
                  <c:v>36933</c:v>
                </c:pt>
                <c:pt idx="42">
                  <c:v>36934</c:v>
                </c:pt>
                <c:pt idx="43">
                  <c:v>36935</c:v>
                </c:pt>
                <c:pt idx="44">
                  <c:v>36936</c:v>
                </c:pt>
                <c:pt idx="45">
                  <c:v>36937</c:v>
                </c:pt>
                <c:pt idx="46">
                  <c:v>36938</c:v>
                </c:pt>
                <c:pt idx="47">
                  <c:v>36939</c:v>
                </c:pt>
                <c:pt idx="48">
                  <c:v>36940</c:v>
                </c:pt>
                <c:pt idx="49">
                  <c:v>36941</c:v>
                </c:pt>
                <c:pt idx="50">
                  <c:v>36942</c:v>
                </c:pt>
                <c:pt idx="51">
                  <c:v>36943</c:v>
                </c:pt>
                <c:pt idx="52">
                  <c:v>36944</c:v>
                </c:pt>
                <c:pt idx="53">
                  <c:v>36945</c:v>
                </c:pt>
                <c:pt idx="54">
                  <c:v>36946</c:v>
                </c:pt>
                <c:pt idx="55">
                  <c:v>36947</c:v>
                </c:pt>
                <c:pt idx="56">
                  <c:v>36948</c:v>
                </c:pt>
                <c:pt idx="57">
                  <c:v>36949</c:v>
                </c:pt>
                <c:pt idx="58">
                  <c:v>36950</c:v>
                </c:pt>
                <c:pt idx="59">
                  <c:v>36951</c:v>
                </c:pt>
                <c:pt idx="60">
                  <c:v>36952</c:v>
                </c:pt>
                <c:pt idx="61">
                  <c:v>36953</c:v>
                </c:pt>
                <c:pt idx="62">
                  <c:v>36954</c:v>
                </c:pt>
                <c:pt idx="63">
                  <c:v>36955</c:v>
                </c:pt>
                <c:pt idx="64">
                  <c:v>36956</c:v>
                </c:pt>
                <c:pt idx="65">
                  <c:v>36957</c:v>
                </c:pt>
                <c:pt idx="66">
                  <c:v>36958</c:v>
                </c:pt>
                <c:pt idx="67">
                  <c:v>36959</c:v>
                </c:pt>
                <c:pt idx="68">
                  <c:v>36960</c:v>
                </c:pt>
                <c:pt idx="69">
                  <c:v>36961</c:v>
                </c:pt>
                <c:pt idx="70">
                  <c:v>36962</c:v>
                </c:pt>
                <c:pt idx="71">
                  <c:v>36963</c:v>
                </c:pt>
                <c:pt idx="72">
                  <c:v>36964</c:v>
                </c:pt>
                <c:pt idx="73">
                  <c:v>36965</c:v>
                </c:pt>
                <c:pt idx="74">
                  <c:v>36966</c:v>
                </c:pt>
                <c:pt idx="75">
                  <c:v>36967</c:v>
                </c:pt>
                <c:pt idx="76">
                  <c:v>36968</c:v>
                </c:pt>
                <c:pt idx="77">
                  <c:v>36969</c:v>
                </c:pt>
                <c:pt idx="78">
                  <c:v>36970</c:v>
                </c:pt>
                <c:pt idx="79">
                  <c:v>36971</c:v>
                </c:pt>
                <c:pt idx="80">
                  <c:v>36972</c:v>
                </c:pt>
                <c:pt idx="81">
                  <c:v>36973</c:v>
                </c:pt>
                <c:pt idx="82">
                  <c:v>36974</c:v>
                </c:pt>
                <c:pt idx="83">
                  <c:v>36975</c:v>
                </c:pt>
                <c:pt idx="84">
                  <c:v>36976</c:v>
                </c:pt>
                <c:pt idx="85">
                  <c:v>36977</c:v>
                </c:pt>
                <c:pt idx="86">
                  <c:v>36978</c:v>
                </c:pt>
                <c:pt idx="87">
                  <c:v>36979</c:v>
                </c:pt>
                <c:pt idx="88">
                  <c:v>36980</c:v>
                </c:pt>
                <c:pt idx="89">
                  <c:v>36981</c:v>
                </c:pt>
                <c:pt idx="90">
                  <c:v>36982</c:v>
                </c:pt>
                <c:pt idx="91">
                  <c:v>36983</c:v>
                </c:pt>
                <c:pt idx="92">
                  <c:v>36984</c:v>
                </c:pt>
                <c:pt idx="93">
                  <c:v>36985</c:v>
                </c:pt>
                <c:pt idx="94">
                  <c:v>36986</c:v>
                </c:pt>
                <c:pt idx="95">
                  <c:v>36987</c:v>
                </c:pt>
                <c:pt idx="96">
                  <c:v>36988</c:v>
                </c:pt>
                <c:pt idx="97">
                  <c:v>36989</c:v>
                </c:pt>
                <c:pt idx="98">
                  <c:v>36990</c:v>
                </c:pt>
                <c:pt idx="99">
                  <c:v>36991</c:v>
                </c:pt>
                <c:pt idx="100">
                  <c:v>36992</c:v>
                </c:pt>
                <c:pt idx="101">
                  <c:v>36993</c:v>
                </c:pt>
                <c:pt idx="102">
                  <c:v>36994</c:v>
                </c:pt>
                <c:pt idx="103">
                  <c:v>36995</c:v>
                </c:pt>
                <c:pt idx="104">
                  <c:v>36996</c:v>
                </c:pt>
                <c:pt idx="105">
                  <c:v>36997</c:v>
                </c:pt>
                <c:pt idx="106">
                  <c:v>36998</c:v>
                </c:pt>
                <c:pt idx="107">
                  <c:v>36999</c:v>
                </c:pt>
                <c:pt idx="108">
                  <c:v>37000</c:v>
                </c:pt>
                <c:pt idx="109">
                  <c:v>37001</c:v>
                </c:pt>
                <c:pt idx="110">
                  <c:v>37002</c:v>
                </c:pt>
                <c:pt idx="111">
                  <c:v>37003</c:v>
                </c:pt>
                <c:pt idx="112">
                  <c:v>37004</c:v>
                </c:pt>
                <c:pt idx="113">
                  <c:v>37005</c:v>
                </c:pt>
                <c:pt idx="114">
                  <c:v>37006</c:v>
                </c:pt>
                <c:pt idx="115">
                  <c:v>37007</c:v>
                </c:pt>
                <c:pt idx="116">
                  <c:v>37008</c:v>
                </c:pt>
                <c:pt idx="117">
                  <c:v>37009</c:v>
                </c:pt>
                <c:pt idx="118">
                  <c:v>37010</c:v>
                </c:pt>
                <c:pt idx="119">
                  <c:v>37011</c:v>
                </c:pt>
                <c:pt idx="120">
                  <c:v>37012</c:v>
                </c:pt>
                <c:pt idx="121">
                  <c:v>37013</c:v>
                </c:pt>
                <c:pt idx="122">
                  <c:v>37014</c:v>
                </c:pt>
                <c:pt idx="123">
                  <c:v>37015</c:v>
                </c:pt>
                <c:pt idx="124">
                  <c:v>37016</c:v>
                </c:pt>
                <c:pt idx="125">
                  <c:v>37017</c:v>
                </c:pt>
                <c:pt idx="126">
                  <c:v>37018</c:v>
                </c:pt>
                <c:pt idx="127">
                  <c:v>37019</c:v>
                </c:pt>
                <c:pt idx="128">
                  <c:v>37020</c:v>
                </c:pt>
                <c:pt idx="129">
                  <c:v>37021</c:v>
                </c:pt>
                <c:pt idx="130">
                  <c:v>37022</c:v>
                </c:pt>
                <c:pt idx="131">
                  <c:v>37023</c:v>
                </c:pt>
                <c:pt idx="132">
                  <c:v>37024</c:v>
                </c:pt>
                <c:pt idx="133">
                  <c:v>37025</c:v>
                </c:pt>
                <c:pt idx="134">
                  <c:v>37026</c:v>
                </c:pt>
                <c:pt idx="135">
                  <c:v>37027</c:v>
                </c:pt>
                <c:pt idx="136">
                  <c:v>37028</c:v>
                </c:pt>
                <c:pt idx="137">
                  <c:v>37029</c:v>
                </c:pt>
                <c:pt idx="138">
                  <c:v>37030</c:v>
                </c:pt>
                <c:pt idx="139">
                  <c:v>37031</c:v>
                </c:pt>
                <c:pt idx="140">
                  <c:v>37032</c:v>
                </c:pt>
                <c:pt idx="141">
                  <c:v>37033</c:v>
                </c:pt>
                <c:pt idx="142">
                  <c:v>37034</c:v>
                </c:pt>
                <c:pt idx="143">
                  <c:v>37035</c:v>
                </c:pt>
                <c:pt idx="144">
                  <c:v>37036</c:v>
                </c:pt>
                <c:pt idx="145">
                  <c:v>37037</c:v>
                </c:pt>
                <c:pt idx="146">
                  <c:v>37038</c:v>
                </c:pt>
                <c:pt idx="147">
                  <c:v>37039</c:v>
                </c:pt>
                <c:pt idx="148">
                  <c:v>37040</c:v>
                </c:pt>
                <c:pt idx="149">
                  <c:v>37041</c:v>
                </c:pt>
                <c:pt idx="150">
                  <c:v>37042</c:v>
                </c:pt>
                <c:pt idx="151">
                  <c:v>37043</c:v>
                </c:pt>
                <c:pt idx="152">
                  <c:v>37044</c:v>
                </c:pt>
                <c:pt idx="153">
                  <c:v>37045</c:v>
                </c:pt>
                <c:pt idx="154">
                  <c:v>37046</c:v>
                </c:pt>
                <c:pt idx="155">
                  <c:v>37047</c:v>
                </c:pt>
                <c:pt idx="156">
                  <c:v>37048</c:v>
                </c:pt>
                <c:pt idx="157">
                  <c:v>37049</c:v>
                </c:pt>
                <c:pt idx="158">
                  <c:v>37050</c:v>
                </c:pt>
                <c:pt idx="159">
                  <c:v>37051</c:v>
                </c:pt>
                <c:pt idx="160">
                  <c:v>37052</c:v>
                </c:pt>
                <c:pt idx="161">
                  <c:v>37053</c:v>
                </c:pt>
                <c:pt idx="162">
                  <c:v>37054</c:v>
                </c:pt>
                <c:pt idx="163">
                  <c:v>37055</c:v>
                </c:pt>
                <c:pt idx="164">
                  <c:v>37056</c:v>
                </c:pt>
                <c:pt idx="165">
                  <c:v>37057</c:v>
                </c:pt>
                <c:pt idx="166">
                  <c:v>37058</c:v>
                </c:pt>
                <c:pt idx="167">
                  <c:v>37059</c:v>
                </c:pt>
                <c:pt idx="168">
                  <c:v>37060</c:v>
                </c:pt>
                <c:pt idx="169">
                  <c:v>37061</c:v>
                </c:pt>
                <c:pt idx="170">
                  <c:v>37062</c:v>
                </c:pt>
                <c:pt idx="171">
                  <c:v>37063</c:v>
                </c:pt>
                <c:pt idx="172">
                  <c:v>37064</c:v>
                </c:pt>
                <c:pt idx="173">
                  <c:v>37065</c:v>
                </c:pt>
                <c:pt idx="174">
                  <c:v>37066</c:v>
                </c:pt>
                <c:pt idx="175">
                  <c:v>37067</c:v>
                </c:pt>
                <c:pt idx="176">
                  <c:v>37068</c:v>
                </c:pt>
                <c:pt idx="177">
                  <c:v>37069</c:v>
                </c:pt>
                <c:pt idx="178">
                  <c:v>37070</c:v>
                </c:pt>
                <c:pt idx="179">
                  <c:v>37071</c:v>
                </c:pt>
                <c:pt idx="180">
                  <c:v>37072</c:v>
                </c:pt>
                <c:pt idx="181">
                  <c:v>37073</c:v>
                </c:pt>
                <c:pt idx="182">
                  <c:v>37074</c:v>
                </c:pt>
                <c:pt idx="183">
                  <c:v>37075</c:v>
                </c:pt>
                <c:pt idx="184">
                  <c:v>37076</c:v>
                </c:pt>
                <c:pt idx="185">
                  <c:v>37077</c:v>
                </c:pt>
                <c:pt idx="186">
                  <c:v>37078</c:v>
                </c:pt>
                <c:pt idx="187">
                  <c:v>37079</c:v>
                </c:pt>
                <c:pt idx="188">
                  <c:v>37080</c:v>
                </c:pt>
                <c:pt idx="189">
                  <c:v>37081</c:v>
                </c:pt>
                <c:pt idx="190">
                  <c:v>37082</c:v>
                </c:pt>
                <c:pt idx="191">
                  <c:v>37083</c:v>
                </c:pt>
                <c:pt idx="192">
                  <c:v>37084</c:v>
                </c:pt>
                <c:pt idx="193">
                  <c:v>37085</c:v>
                </c:pt>
                <c:pt idx="194">
                  <c:v>37086</c:v>
                </c:pt>
                <c:pt idx="195">
                  <c:v>37087</c:v>
                </c:pt>
                <c:pt idx="196">
                  <c:v>37088</c:v>
                </c:pt>
                <c:pt idx="197">
                  <c:v>37089</c:v>
                </c:pt>
                <c:pt idx="198">
                  <c:v>37090</c:v>
                </c:pt>
                <c:pt idx="199">
                  <c:v>37091</c:v>
                </c:pt>
                <c:pt idx="200">
                  <c:v>37092</c:v>
                </c:pt>
                <c:pt idx="201">
                  <c:v>37093</c:v>
                </c:pt>
                <c:pt idx="202">
                  <c:v>37094</c:v>
                </c:pt>
                <c:pt idx="203">
                  <c:v>37095</c:v>
                </c:pt>
                <c:pt idx="204">
                  <c:v>37096</c:v>
                </c:pt>
                <c:pt idx="205">
                  <c:v>37097</c:v>
                </c:pt>
                <c:pt idx="206">
                  <c:v>37098</c:v>
                </c:pt>
                <c:pt idx="207">
                  <c:v>37099</c:v>
                </c:pt>
                <c:pt idx="208">
                  <c:v>37100</c:v>
                </c:pt>
                <c:pt idx="209">
                  <c:v>37101</c:v>
                </c:pt>
                <c:pt idx="210">
                  <c:v>37102</c:v>
                </c:pt>
                <c:pt idx="211">
                  <c:v>37103</c:v>
                </c:pt>
                <c:pt idx="212">
                  <c:v>37104</c:v>
                </c:pt>
                <c:pt idx="213">
                  <c:v>37105</c:v>
                </c:pt>
                <c:pt idx="214">
                  <c:v>37106</c:v>
                </c:pt>
                <c:pt idx="215">
                  <c:v>37107</c:v>
                </c:pt>
                <c:pt idx="216">
                  <c:v>37108</c:v>
                </c:pt>
                <c:pt idx="217">
                  <c:v>37109</c:v>
                </c:pt>
                <c:pt idx="218">
                  <c:v>37110</c:v>
                </c:pt>
                <c:pt idx="219">
                  <c:v>37111</c:v>
                </c:pt>
                <c:pt idx="220">
                  <c:v>37112</c:v>
                </c:pt>
                <c:pt idx="221">
                  <c:v>37113</c:v>
                </c:pt>
                <c:pt idx="222">
                  <c:v>37114</c:v>
                </c:pt>
                <c:pt idx="223">
                  <c:v>37115</c:v>
                </c:pt>
                <c:pt idx="224">
                  <c:v>37116</c:v>
                </c:pt>
                <c:pt idx="225">
                  <c:v>37117</c:v>
                </c:pt>
                <c:pt idx="226">
                  <c:v>37118</c:v>
                </c:pt>
                <c:pt idx="227">
                  <c:v>37119</c:v>
                </c:pt>
                <c:pt idx="228">
                  <c:v>37120</c:v>
                </c:pt>
                <c:pt idx="229">
                  <c:v>37121</c:v>
                </c:pt>
                <c:pt idx="230">
                  <c:v>37122</c:v>
                </c:pt>
                <c:pt idx="231">
                  <c:v>37123</c:v>
                </c:pt>
                <c:pt idx="232">
                  <c:v>37124</c:v>
                </c:pt>
                <c:pt idx="233">
                  <c:v>37125</c:v>
                </c:pt>
                <c:pt idx="234">
                  <c:v>37126</c:v>
                </c:pt>
                <c:pt idx="235">
                  <c:v>37127</c:v>
                </c:pt>
                <c:pt idx="236">
                  <c:v>37128</c:v>
                </c:pt>
                <c:pt idx="237">
                  <c:v>37129</c:v>
                </c:pt>
                <c:pt idx="238">
                  <c:v>37130</c:v>
                </c:pt>
                <c:pt idx="239">
                  <c:v>37131</c:v>
                </c:pt>
                <c:pt idx="240">
                  <c:v>37132</c:v>
                </c:pt>
                <c:pt idx="241">
                  <c:v>37133</c:v>
                </c:pt>
                <c:pt idx="242">
                  <c:v>37134</c:v>
                </c:pt>
                <c:pt idx="243">
                  <c:v>37135</c:v>
                </c:pt>
                <c:pt idx="244">
                  <c:v>37136</c:v>
                </c:pt>
                <c:pt idx="245">
                  <c:v>37137</c:v>
                </c:pt>
                <c:pt idx="246">
                  <c:v>37138</c:v>
                </c:pt>
                <c:pt idx="247">
                  <c:v>37139</c:v>
                </c:pt>
                <c:pt idx="248">
                  <c:v>37140</c:v>
                </c:pt>
                <c:pt idx="249">
                  <c:v>37141</c:v>
                </c:pt>
                <c:pt idx="250">
                  <c:v>37142</c:v>
                </c:pt>
                <c:pt idx="251">
                  <c:v>37143</c:v>
                </c:pt>
                <c:pt idx="252">
                  <c:v>37144</c:v>
                </c:pt>
                <c:pt idx="253">
                  <c:v>37145</c:v>
                </c:pt>
                <c:pt idx="254">
                  <c:v>37146</c:v>
                </c:pt>
                <c:pt idx="255">
                  <c:v>37147</c:v>
                </c:pt>
                <c:pt idx="256">
                  <c:v>37148</c:v>
                </c:pt>
                <c:pt idx="257">
                  <c:v>37149</c:v>
                </c:pt>
                <c:pt idx="258">
                  <c:v>37150</c:v>
                </c:pt>
                <c:pt idx="259">
                  <c:v>37151</c:v>
                </c:pt>
                <c:pt idx="260">
                  <c:v>37152</c:v>
                </c:pt>
                <c:pt idx="261">
                  <c:v>37153</c:v>
                </c:pt>
                <c:pt idx="262">
                  <c:v>37154</c:v>
                </c:pt>
                <c:pt idx="263">
                  <c:v>37155</c:v>
                </c:pt>
                <c:pt idx="264">
                  <c:v>37156</c:v>
                </c:pt>
                <c:pt idx="265">
                  <c:v>37157</c:v>
                </c:pt>
                <c:pt idx="266">
                  <c:v>37158</c:v>
                </c:pt>
                <c:pt idx="267">
                  <c:v>37159</c:v>
                </c:pt>
                <c:pt idx="268">
                  <c:v>37160</c:v>
                </c:pt>
                <c:pt idx="269">
                  <c:v>37161</c:v>
                </c:pt>
                <c:pt idx="270">
                  <c:v>37162</c:v>
                </c:pt>
                <c:pt idx="271">
                  <c:v>37163</c:v>
                </c:pt>
                <c:pt idx="272">
                  <c:v>37164</c:v>
                </c:pt>
                <c:pt idx="273">
                  <c:v>37165</c:v>
                </c:pt>
                <c:pt idx="274">
                  <c:v>37166</c:v>
                </c:pt>
                <c:pt idx="275">
                  <c:v>37167</c:v>
                </c:pt>
                <c:pt idx="276">
                  <c:v>37168</c:v>
                </c:pt>
                <c:pt idx="277">
                  <c:v>37169</c:v>
                </c:pt>
                <c:pt idx="278">
                  <c:v>37170</c:v>
                </c:pt>
                <c:pt idx="279">
                  <c:v>37171</c:v>
                </c:pt>
                <c:pt idx="280">
                  <c:v>37172</c:v>
                </c:pt>
                <c:pt idx="281">
                  <c:v>37173</c:v>
                </c:pt>
                <c:pt idx="282">
                  <c:v>37174</c:v>
                </c:pt>
                <c:pt idx="283">
                  <c:v>37175</c:v>
                </c:pt>
                <c:pt idx="284">
                  <c:v>37176</c:v>
                </c:pt>
                <c:pt idx="285">
                  <c:v>37177</c:v>
                </c:pt>
                <c:pt idx="286">
                  <c:v>37178</c:v>
                </c:pt>
                <c:pt idx="287">
                  <c:v>37179</c:v>
                </c:pt>
                <c:pt idx="288">
                  <c:v>37180</c:v>
                </c:pt>
                <c:pt idx="289">
                  <c:v>37181</c:v>
                </c:pt>
                <c:pt idx="290">
                  <c:v>37182</c:v>
                </c:pt>
                <c:pt idx="291">
                  <c:v>37183</c:v>
                </c:pt>
                <c:pt idx="292">
                  <c:v>37184</c:v>
                </c:pt>
                <c:pt idx="293">
                  <c:v>37185</c:v>
                </c:pt>
                <c:pt idx="294">
                  <c:v>37186</c:v>
                </c:pt>
                <c:pt idx="295">
                  <c:v>37187</c:v>
                </c:pt>
                <c:pt idx="296">
                  <c:v>37188</c:v>
                </c:pt>
                <c:pt idx="297">
                  <c:v>37189</c:v>
                </c:pt>
                <c:pt idx="298">
                  <c:v>37190</c:v>
                </c:pt>
                <c:pt idx="299">
                  <c:v>37191</c:v>
                </c:pt>
                <c:pt idx="300">
                  <c:v>37192</c:v>
                </c:pt>
                <c:pt idx="301">
                  <c:v>37193</c:v>
                </c:pt>
                <c:pt idx="302">
                  <c:v>37194</c:v>
                </c:pt>
                <c:pt idx="303">
                  <c:v>37195</c:v>
                </c:pt>
                <c:pt idx="304">
                  <c:v>37196</c:v>
                </c:pt>
                <c:pt idx="305">
                  <c:v>37197</c:v>
                </c:pt>
                <c:pt idx="306">
                  <c:v>37198</c:v>
                </c:pt>
                <c:pt idx="307">
                  <c:v>37199</c:v>
                </c:pt>
                <c:pt idx="308">
                  <c:v>37200</c:v>
                </c:pt>
                <c:pt idx="309">
                  <c:v>37201</c:v>
                </c:pt>
                <c:pt idx="310">
                  <c:v>37202</c:v>
                </c:pt>
                <c:pt idx="311">
                  <c:v>37203</c:v>
                </c:pt>
                <c:pt idx="312">
                  <c:v>37204</c:v>
                </c:pt>
                <c:pt idx="313">
                  <c:v>37205</c:v>
                </c:pt>
                <c:pt idx="314">
                  <c:v>37206</c:v>
                </c:pt>
                <c:pt idx="315">
                  <c:v>37207</c:v>
                </c:pt>
                <c:pt idx="316">
                  <c:v>37208</c:v>
                </c:pt>
                <c:pt idx="317">
                  <c:v>37209</c:v>
                </c:pt>
                <c:pt idx="318">
                  <c:v>37210</c:v>
                </c:pt>
                <c:pt idx="319">
                  <c:v>37211</c:v>
                </c:pt>
                <c:pt idx="320">
                  <c:v>37212</c:v>
                </c:pt>
                <c:pt idx="321">
                  <c:v>37213</c:v>
                </c:pt>
                <c:pt idx="322">
                  <c:v>37214</c:v>
                </c:pt>
                <c:pt idx="323">
                  <c:v>37215</c:v>
                </c:pt>
                <c:pt idx="324">
                  <c:v>37216</c:v>
                </c:pt>
                <c:pt idx="325">
                  <c:v>37217</c:v>
                </c:pt>
                <c:pt idx="326">
                  <c:v>37218</c:v>
                </c:pt>
                <c:pt idx="327">
                  <c:v>37219</c:v>
                </c:pt>
                <c:pt idx="328">
                  <c:v>37220</c:v>
                </c:pt>
                <c:pt idx="329">
                  <c:v>37221</c:v>
                </c:pt>
                <c:pt idx="330">
                  <c:v>37222</c:v>
                </c:pt>
                <c:pt idx="331">
                  <c:v>37223</c:v>
                </c:pt>
                <c:pt idx="332">
                  <c:v>37224</c:v>
                </c:pt>
                <c:pt idx="333">
                  <c:v>37225</c:v>
                </c:pt>
                <c:pt idx="334">
                  <c:v>37226</c:v>
                </c:pt>
                <c:pt idx="335">
                  <c:v>37227</c:v>
                </c:pt>
                <c:pt idx="336">
                  <c:v>37228</c:v>
                </c:pt>
                <c:pt idx="337">
                  <c:v>37229</c:v>
                </c:pt>
                <c:pt idx="338">
                  <c:v>37230</c:v>
                </c:pt>
                <c:pt idx="339">
                  <c:v>37231</c:v>
                </c:pt>
                <c:pt idx="340">
                  <c:v>37232</c:v>
                </c:pt>
                <c:pt idx="341">
                  <c:v>37233</c:v>
                </c:pt>
                <c:pt idx="342">
                  <c:v>37234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37240</c:v>
                </c:pt>
                <c:pt idx="349">
                  <c:v>37241</c:v>
                </c:pt>
                <c:pt idx="350">
                  <c:v>37242</c:v>
                </c:pt>
                <c:pt idx="351">
                  <c:v>37243</c:v>
                </c:pt>
                <c:pt idx="352">
                  <c:v>37244</c:v>
                </c:pt>
                <c:pt idx="353">
                  <c:v>37245</c:v>
                </c:pt>
                <c:pt idx="354">
                  <c:v>37246</c:v>
                </c:pt>
                <c:pt idx="355">
                  <c:v>37247</c:v>
                </c:pt>
                <c:pt idx="356">
                  <c:v>37248</c:v>
                </c:pt>
                <c:pt idx="357">
                  <c:v>37249</c:v>
                </c:pt>
                <c:pt idx="358">
                  <c:v>37250</c:v>
                </c:pt>
                <c:pt idx="359">
                  <c:v>37251</c:v>
                </c:pt>
                <c:pt idx="360">
                  <c:v>37252</c:v>
                </c:pt>
                <c:pt idx="361">
                  <c:v>37253</c:v>
                </c:pt>
                <c:pt idx="362">
                  <c:v>37254</c:v>
                </c:pt>
                <c:pt idx="363">
                  <c:v>37255</c:v>
                </c:pt>
                <c:pt idx="364">
                  <c:v>37256</c:v>
                </c:pt>
              </c:numCache>
            </c:numRef>
          </c:cat>
          <c:val>
            <c:numRef>
              <c:f>MARYWL.TABLE!$M$10:$M$374</c:f>
              <c:numCache>
                <c:formatCode>General</c:formatCode>
                <c:ptCount val="365"/>
                <c:pt idx="0">
                  <c:v>280.67</c:v>
                </c:pt>
                <c:pt idx="1">
                  <c:v>280.67</c:v>
                </c:pt>
                <c:pt idx="2">
                  <c:v>280.67</c:v>
                </c:pt>
                <c:pt idx="3">
                  <c:v>280.67</c:v>
                </c:pt>
                <c:pt idx="4">
                  <c:v>280.67</c:v>
                </c:pt>
                <c:pt idx="5">
                  <c:v>280.67</c:v>
                </c:pt>
                <c:pt idx="6">
                  <c:v>280.67</c:v>
                </c:pt>
                <c:pt idx="7">
                  <c:v>280.67</c:v>
                </c:pt>
                <c:pt idx="8">
                  <c:v>280.67</c:v>
                </c:pt>
                <c:pt idx="9">
                  <c:v>280.67</c:v>
                </c:pt>
                <c:pt idx="10">
                  <c:v>280.67</c:v>
                </c:pt>
                <c:pt idx="11">
                  <c:v>280.67</c:v>
                </c:pt>
                <c:pt idx="12">
                  <c:v>280.67</c:v>
                </c:pt>
                <c:pt idx="13">
                  <c:v>280.67</c:v>
                </c:pt>
                <c:pt idx="14" formatCode="0.00">
                  <c:v>280.67</c:v>
                </c:pt>
                <c:pt idx="15" formatCode="0.00">
                  <c:v>280.66372881355932</c:v>
                </c:pt>
                <c:pt idx="16" formatCode="0.00">
                  <c:v>280.65745762711862</c:v>
                </c:pt>
                <c:pt idx="17" formatCode="0.00">
                  <c:v>280.65118644067792</c:v>
                </c:pt>
                <c:pt idx="18" formatCode="0.00">
                  <c:v>280.64491525423722</c:v>
                </c:pt>
                <c:pt idx="19" formatCode="0.00">
                  <c:v>280.63864406779652</c:v>
                </c:pt>
                <c:pt idx="20" formatCode="0.00">
                  <c:v>280.63237288135582</c:v>
                </c:pt>
                <c:pt idx="21" formatCode="0.00">
                  <c:v>280.62610169491512</c:v>
                </c:pt>
                <c:pt idx="22" formatCode="0.00">
                  <c:v>280.61983050847442</c:v>
                </c:pt>
                <c:pt idx="23" formatCode="0.00">
                  <c:v>280.61355932203372</c:v>
                </c:pt>
                <c:pt idx="24" formatCode="0.00">
                  <c:v>280.60728813559302</c:v>
                </c:pt>
                <c:pt idx="25" formatCode="0.00">
                  <c:v>280.60101694915232</c:v>
                </c:pt>
                <c:pt idx="26" formatCode="0.00">
                  <c:v>280.59474576271163</c:v>
                </c:pt>
                <c:pt idx="27" formatCode="0.00">
                  <c:v>280.58847457627093</c:v>
                </c:pt>
                <c:pt idx="28" formatCode="0.00">
                  <c:v>280.58220338983023</c:v>
                </c:pt>
                <c:pt idx="29" formatCode="0.00">
                  <c:v>280.57593220338953</c:v>
                </c:pt>
                <c:pt idx="30" formatCode="0.00">
                  <c:v>280.56966101694883</c:v>
                </c:pt>
                <c:pt idx="31" formatCode="0.00">
                  <c:v>280.56338983050813</c:v>
                </c:pt>
                <c:pt idx="32" formatCode="0.00">
                  <c:v>280.55711864406743</c:v>
                </c:pt>
                <c:pt idx="33" formatCode="0.00">
                  <c:v>280.55084745762673</c:v>
                </c:pt>
                <c:pt idx="34" formatCode="0.00">
                  <c:v>280.54457627118603</c:v>
                </c:pt>
                <c:pt idx="35" formatCode="0.00">
                  <c:v>280.53830508474533</c:v>
                </c:pt>
                <c:pt idx="36" formatCode="0.00">
                  <c:v>280.53203389830463</c:v>
                </c:pt>
                <c:pt idx="37" formatCode="0.00">
                  <c:v>280.52576271186393</c:v>
                </c:pt>
                <c:pt idx="38" formatCode="0.00">
                  <c:v>280.51949152542323</c:v>
                </c:pt>
                <c:pt idx="39" formatCode="0.00">
                  <c:v>280.51322033898253</c:v>
                </c:pt>
                <c:pt idx="40" formatCode="0.00">
                  <c:v>280.50694915254184</c:v>
                </c:pt>
                <c:pt idx="41" formatCode="0.00">
                  <c:v>280.50067796610114</c:v>
                </c:pt>
                <c:pt idx="42" formatCode="0.00">
                  <c:v>280.49440677966044</c:v>
                </c:pt>
                <c:pt idx="43" formatCode="0.00">
                  <c:v>280.48813559321974</c:v>
                </c:pt>
                <c:pt idx="44" formatCode="0.00">
                  <c:v>280.48186440677904</c:v>
                </c:pt>
                <c:pt idx="45" formatCode="0.00">
                  <c:v>280.47559322033834</c:v>
                </c:pt>
                <c:pt idx="46" formatCode="0.00">
                  <c:v>280.46932203389764</c:v>
                </c:pt>
                <c:pt idx="47" formatCode="0.00">
                  <c:v>280.46305084745694</c:v>
                </c:pt>
                <c:pt idx="48" formatCode="0.00">
                  <c:v>280.45677966101624</c:v>
                </c:pt>
                <c:pt idx="49" formatCode="0.00">
                  <c:v>280.45050847457554</c:v>
                </c:pt>
                <c:pt idx="50" formatCode="0.00">
                  <c:v>280.44423728813484</c:v>
                </c:pt>
                <c:pt idx="51" formatCode="0.00">
                  <c:v>280.43796610169414</c:v>
                </c:pt>
                <c:pt idx="52" formatCode="0.00">
                  <c:v>280.43169491525344</c:v>
                </c:pt>
                <c:pt idx="53" formatCode="0.00">
                  <c:v>280.42542372881275</c:v>
                </c:pt>
                <c:pt idx="54" formatCode="0.00">
                  <c:v>280.41915254237205</c:v>
                </c:pt>
                <c:pt idx="55" formatCode="0.00">
                  <c:v>280.41288135593135</c:v>
                </c:pt>
                <c:pt idx="56" formatCode="0.00">
                  <c:v>280.40661016949065</c:v>
                </c:pt>
                <c:pt idx="57" formatCode="0.00">
                  <c:v>280.40033898304995</c:v>
                </c:pt>
                <c:pt idx="58" formatCode="0.00">
                  <c:v>280.39406779660925</c:v>
                </c:pt>
                <c:pt idx="59" formatCode="0.00">
                  <c:v>280.38779661016855</c:v>
                </c:pt>
                <c:pt idx="60" formatCode="0.00">
                  <c:v>280.38152542372785</c:v>
                </c:pt>
                <c:pt idx="61" formatCode="0.00">
                  <c:v>280.37525423728715</c:v>
                </c:pt>
                <c:pt idx="62" formatCode="0.00">
                  <c:v>280.36898305084645</c:v>
                </c:pt>
                <c:pt idx="63" formatCode="0.00">
                  <c:v>280.36271186440575</c:v>
                </c:pt>
                <c:pt idx="64" formatCode="0.00">
                  <c:v>280.35644067796505</c:v>
                </c:pt>
                <c:pt idx="65" formatCode="0.00">
                  <c:v>280.35016949152435</c:v>
                </c:pt>
                <c:pt idx="66" formatCode="0.00">
                  <c:v>280.34389830508366</c:v>
                </c:pt>
                <c:pt idx="67" formatCode="0.00">
                  <c:v>280.33762711864296</c:v>
                </c:pt>
                <c:pt idx="68" formatCode="0.00">
                  <c:v>280.33135593220226</c:v>
                </c:pt>
                <c:pt idx="69" formatCode="0.00">
                  <c:v>280.32508474576156</c:v>
                </c:pt>
                <c:pt idx="70" formatCode="0.00">
                  <c:v>280.31881355932086</c:v>
                </c:pt>
                <c:pt idx="71" formatCode="0.00">
                  <c:v>280.31254237288016</c:v>
                </c:pt>
                <c:pt idx="72" formatCode="0.00">
                  <c:v>280.30627118643946</c:v>
                </c:pt>
                <c:pt idx="73" formatCode="0.00">
                  <c:v>280.3</c:v>
                </c:pt>
                <c:pt idx="74" formatCode="0.00">
                  <c:v>280.3</c:v>
                </c:pt>
                <c:pt idx="75" formatCode="0.00">
                  <c:v>280.3</c:v>
                </c:pt>
                <c:pt idx="76" formatCode="0.00">
                  <c:v>280.3</c:v>
                </c:pt>
                <c:pt idx="77" formatCode="0.00">
                  <c:v>280.3</c:v>
                </c:pt>
                <c:pt idx="78" formatCode="0.00">
                  <c:v>280.3</c:v>
                </c:pt>
                <c:pt idx="79" formatCode="0.00">
                  <c:v>280.3</c:v>
                </c:pt>
                <c:pt idx="80" formatCode="0.00">
                  <c:v>280.3</c:v>
                </c:pt>
                <c:pt idx="81" formatCode="0.00">
                  <c:v>280.3</c:v>
                </c:pt>
                <c:pt idx="82" formatCode="0.00">
                  <c:v>280.3</c:v>
                </c:pt>
                <c:pt idx="83" formatCode="0.00">
                  <c:v>280.3</c:v>
                </c:pt>
                <c:pt idx="84" formatCode="0.00">
                  <c:v>280.3</c:v>
                </c:pt>
                <c:pt idx="85" formatCode="0.00">
                  <c:v>280.3</c:v>
                </c:pt>
                <c:pt idx="86" formatCode="0.00">
                  <c:v>280.3</c:v>
                </c:pt>
                <c:pt idx="87" formatCode="0.00">
                  <c:v>280.3</c:v>
                </c:pt>
                <c:pt idx="88" formatCode="0.00">
                  <c:v>280.3</c:v>
                </c:pt>
                <c:pt idx="89" formatCode="0.00">
                  <c:v>280.3</c:v>
                </c:pt>
                <c:pt idx="90" formatCode="0.00">
                  <c:v>280.3</c:v>
                </c:pt>
                <c:pt idx="91" formatCode="0.00">
                  <c:v>280.3</c:v>
                </c:pt>
                <c:pt idx="92" formatCode="0.00">
                  <c:v>280.3</c:v>
                </c:pt>
                <c:pt idx="93" formatCode="0.00">
                  <c:v>280.3</c:v>
                </c:pt>
                <c:pt idx="94" formatCode="0.00">
                  <c:v>280.3</c:v>
                </c:pt>
                <c:pt idx="95" formatCode="0.00">
                  <c:v>280.3</c:v>
                </c:pt>
                <c:pt idx="96" formatCode="0.00">
                  <c:v>280.3</c:v>
                </c:pt>
                <c:pt idx="97" formatCode="0.00">
                  <c:v>280.3</c:v>
                </c:pt>
                <c:pt idx="98" formatCode="0.00">
                  <c:v>280.3</c:v>
                </c:pt>
                <c:pt idx="99" formatCode="0.00">
                  <c:v>280.3</c:v>
                </c:pt>
                <c:pt idx="100" formatCode="0.00">
                  <c:v>280.3</c:v>
                </c:pt>
                <c:pt idx="101" formatCode="0.00">
                  <c:v>280.3</c:v>
                </c:pt>
                <c:pt idx="102" formatCode="0.00">
                  <c:v>280.3</c:v>
                </c:pt>
                <c:pt idx="103" formatCode="0.00">
                  <c:v>280.3</c:v>
                </c:pt>
                <c:pt idx="104" formatCode="0.00">
                  <c:v>280.3</c:v>
                </c:pt>
                <c:pt idx="105" formatCode="0.00">
                  <c:v>280.33333333333337</c:v>
                </c:pt>
                <c:pt idx="106" formatCode="0.00">
                  <c:v>280.36666666666673</c:v>
                </c:pt>
                <c:pt idx="107" formatCode="0.00">
                  <c:v>280.40000000000009</c:v>
                </c:pt>
                <c:pt idx="108" formatCode="0.00">
                  <c:v>280.43333333333345</c:v>
                </c:pt>
                <c:pt idx="109" formatCode="0.00">
                  <c:v>280.46666666666681</c:v>
                </c:pt>
                <c:pt idx="110" formatCode="0.00">
                  <c:v>280.50000000000017</c:v>
                </c:pt>
                <c:pt idx="111" formatCode="0.00">
                  <c:v>280.53333333333353</c:v>
                </c:pt>
                <c:pt idx="112" formatCode="0.00">
                  <c:v>280.56666666666689</c:v>
                </c:pt>
                <c:pt idx="113" formatCode="0.00">
                  <c:v>280.60000000000025</c:v>
                </c:pt>
                <c:pt idx="114" formatCode="0.00">
                  <c:v>280.63333333333361</c:v>
                </c:pt>
                <c:pt idx="115" formatCode="0.00">
                  <c:v>280.66666666666697</c:v>
                </c:pt>
                <c:pt idx="116" formatCode="0.00">
                  <c:v>280.70000000000033</c:v>
                </c:pt>
                <c:pt idx="117" formatCode="0.00">
                  <c:v>280.73333333333369</c:v>
                </c:pt>
                <c:pt idx="118" formatCode="0.00">
                  <c:v>280.76666666666705</c:v>
                </c:pt>
                <c:pt idx="119" formatCode="0.00">
                  <c:v>280.80000000000041</c:v>
                </c:pt>
                <c:pt idx="120" formatCode="0.00">
                  <c:v>280.83333333333377</c:v>
                </c:pt>
                <c:pt idx="121" formatCode="0.00">
                  <c:v>280.86666666666713</c:v>
                </c:pt>
                <c:pt idx="122" formatCode="0.00">
                  <c:v>280.90000000000049</c:v>
                </c:pt>
                <c:pt idx="123" formatCode="0.00">
                  <c:v>280.93333333333385</c:v>
                </c:pt>
                <c:pt idx="124" formatCode="0.00">
                  <c:v>280.96666666666721</c:v>
                </c:pt>
                <c:pt idx="125" formatCode="0.00">
                  <c:v>281</c:v>
                </c:pt>
                <c:pt idx="126" formatCode="0.00">
                  <c:v>280.99549999999999</c:v>
                </c:pt>
                <c:pt idx="127" formatCode="0.00">
                  <c:v>280.99099999999999</c:v>
                </c:pt>
                <c:pt idx="128" formatCode="0.00">
                  <c:v>280.98649999999998</c:v>
                </c:pt>
                <c:pt idx="129" formatCode="0.00">
                  <c:v>280.98199999999997</c:v>
                </c:pt>
                <c:pt idx="130" formatCode="0.00">
                  <c:v>280.97749999999996</c:v>
                </c:pt>
                <c:pt idx="131" formatCode="0.00">
                  <c:v>280.97299999999996</c:v>
                </c:pt>
                <c:pt idx="132" formatCode="0.00">
                  <c:v>280.96849999999995</c:v>
                </c:pt>
                <c:pt idx="133" formatCode="0.00">
                  <c:v>280.96399999999994</c:v>
                </c:pt>
                <c:pt idx="134" formatCode="0.00">
                  <c:v>280.95949999999993</c:v>
                </c:pt>
                <c:pt idx="135" formatCode="0.00">
                  <c:v>280.95499999999993</c:v>
                </c:pt>
                <c:pt idx="136" formatCode="0.00">
                  <c:v>280.95049999999992</c:v>
                </c:pt>
                <c:pt idx="137" formatCode="0.00">
                  <c:v>280.94599999999991</c:v>
                </c:pt>
                <c:pt idx="138" formatCode="0.00">
                  <c:v>280.94149999999991</c:v>
                </c:pt>
                <c:pt idx="139" formatCode="0.00">
                  <c:v>280.9369999999999</c:v>
                </c:pt>
                <c:pt idx="140" formatCode="0.00">
                  <c:v>280.93249999999989</c:v>
                </c:pt>
                <c:pt idx="141" formatCode="0.00">
                  <c:v>280.92799999999988</c:v>
                </c:pt>
                <c:pt idx="142" formatCode="0.00">
                  <c:v>280.92349999999988</c:v>
                </c:pt>
                <c:pt idx="143" formatCode="0.00">
                  <c:v>280.91899999999987</c:v>
                </c:pt>
                <c:pt idx="144" formatCode="0.00">
                  <c:v>280.91449999999986</c:v>
                </c:pt>
                <c:pt idx="145" formatCode="0.00">
                  <c:v>280.90999999999985</c:v>
                </c:pt>
                <c:pt idx="146" formatCode="0.00">
                  <c:v>280.90549999999985</c:v>
                </c:pt>
                <c:pt idx="147" formatCode="0.00">
                  <c:v>280.90099999999984</c:v>
                </c:pt>
                <c:pt idx="148" formatCode="0.00">
                  <c:v>280.89649999999983</c:v>
                </c:pt>
                <c:pt idx="149" formatCode="0.00">
                  <c:v>280.89199999999983</c:v>
                </c:pt>
                <c:pt idx="150" formatCode="0.00">
                  <c:v>280.88749999999982</c:v>
                </c:pt>
                <c:pt idx="151" formatCode="0.00">
                  <c:v>280.88299999999981</c:v>
                </c:pt>
                <c:pt idx="152" formatCode="0.00">
                  <c:v>280.8784999999998</c:v>
                </c:pt>
                <c:pt idx="153" formatCode="0.00">
                  <c:v>280.8739999999998</c:v>
                </c:pt>
                <c:pt idx="154" formatCode="0.00">
                  <c:v>280.86949999999979</c:v>
                </c:pt>
                <c:pt idx="155" formatCode="0.00">
                  <c:v>280.86499999999978</c:v>
                </c:pt>
                <c:pt idx="156" formatCode="0.00">
                  <c:v>280.86049999999977</c:v>
                </c:pt>
                <c:pt idx="157" formatCode="0.00">
                  <c:v>280.85599999999977</c:v>
                </c:pt>
                <c:pt idx="158" formatCode="0.00">
                  <c:v>280.85149999999976</c:v>
                </c:pt>
                <c:pt idx="159" formatCode="0.00">
                  <c:v>280.84699999999975</c:v>
                </c:pt>
                <c:pt idx="160" formatCode="0.00">
                  <c:v>280.84249999999975</c:v>
                </c:pt>
                <c:pt idx="161" formatCode="0.00">
                  <c:v>280.83799999999974</c:v>
                </c:pt>
                <c:pt idx="162" formatCode="0.00">
                  <c:v>280.83349999999973</c:v>
                </c:pt>
                <c:pt idx="163" formatCode="0.00">
                  <c:v>280.82899999999972</c:v>
                </c:pt>
                <c:pt idx="164" formatCode="0.00">
                  <c:v>280.82449999999972</c:v>
                </c:pt>
                <c:pt idx="165" formatCode="0.00">
                  <c:v>280.82</c:v>
                </c:pt>
                <c:pt idx="166" formatCode="0.00">
                  <c:v>280.81815217391306</c:v>
                </c:pt>
                <c:pt idx="167" formatCode="0.00">
                  <c:v>280.81630434782613</c:v>
                </c:pt>
                <c:pt idx="168" formatCode="0.00">
                  <c:v>280.8144565217392</c:v>
                </c:pt>
                <c:pt idx="169" formatCode="0.00">
                  <c:v>280.81260869565227</c:v>
                </c:pt>
                <c:pt idx="170" formatCode="0.00">
                  <c:v>280.81076086956534</c:v>
                </c:pt>
                <c:pt idx="171" formatCode="0.00">
                  <c:v>280.80891304347841</c:v>
                </c:pt>
                <c:pt idx="172" formatCode="0.00">
                  <c:v>280.80706521739148</c:v>
                </c:pt>
                <c:pt idx="173" formatCode="0.00">
                  <c:v>280.80521739130455</c:v>
                </c:pt>
                <c:pt idx="174" formatCode="0.00">
                  <c:v>280.80336956521762</c:v>
                </c:pt>
                <c:pt idx="175" formatCode="0.00">
                  <c:v>280.80152173913069</c:v>
                </c:pt>
                <c:pt idx="176" formatCode="0.00">
                  <c:v>280.79967391304376</c:v>
                </c:pt>
                <c:pt idx="177" formatCode="0.00">
                  <c:v>280.79782608695683</c:v>
                </c:pt>
                <c:pt idx="178" formatCode="0.00">
                  <c:v>280.7959782608699</c:v>
                </c:pt>
                <c:pt idx="179" formatCode="0.00">
                  <c:v>280.79413043478297</c:v>
                </c:pt>
                <c:pt idx="180" formatCode="0.00">
                  <c:v>280.79228260869604</c:v>
                </c:pt>
                <c:pt idx="181" formatCode="0.00">
                  <c:v>280.79043478260911</c:v>
                </c:pt>
                <c:pt idx="182" formatCode="0.00">
                  <c:v>280.78858695652218</c:v>
                </c:pt>
                <c:pt idx="183" formatCode="0.00">
                  <c:v>280.78673913043525</c:v>
                </c:pt>
                <c:pt idx="184" formatCode="0.00">
                  <c:v>280.78489130434832</c:v>
                </c:pt>
                <c:pt idx="185" formatCode="0.00">
                  <c:v>280.78304347826139</c:v>
                </c:pt>
                <c:pt idx="186" formatCode="0.00">
                  <c:v>280.78119565217446</c:v>
                </c:pt>
                <c:pt idx="187" formatCode="0.00">
                  <c:v>280.77934782608753</c:v>
                </c:pt>
                <c:pt idx="188" formatCode="0.00">
                  <c:v>280.7775000000006</c:v>
                </c:pt>
                <c:pt idx="189" formatCode="0.00">
                  <c:v>280.77565217391367</c:v>
                </c:pt>
                <c:pt idx="190" formatCode="0.00">
                  <c:v>280.77380434782674</c:v>
                </c:pt>
                <c:pt idx="191" formatCode="0.00">
                  <c:v>280.77195652173981</c:v>
                </c:pt>
                <c:pt idx="192" formatCode="0.00">
                  <c:v>280.77010869565288</c:v>
                </c:pt>
                <c:pt idx="193" formatCode="0.00">
                  <c:v>280.76826086956595</c:v>
                </c:pt>
                <c:pt idx="194" formatCode="0.00">
                  <c:v>280.76641304347902</c:v>
                </c:pt>
                <c:pt idx="195" formatCode="0.00">
                  <c:v>280.76456521739209</c:v>
                </c:pt>
                <c:pt idx="196" formatCode="0.00">
                  <c:v>280.76271739130516</c:v>
                </c:pt>
                <c:pt idx="197" formatCode="0.00">
                  <c:v>280.76086956521823</c:v>
                </c:pt>
                <c:pt idx="198" formatCode="0.00">
                  <c:v>280.7590217391313</c:v>
                </c:pt>
                <c:pt idx="199" formatCode="0.00">
                  <c:v>280.75717391304437</c:v>
                </c:pt>
                <c:pt idx="200" formatCode="0.00">
                  <c:v>280.75532608695744</c:v>
                </c:pt>
                <c:pt idx="201" formatCode="0.00">
                  <c:v>280.75347826087051</c:v>
                </c:pt>
                <c:pt idx="202" formatCode="0.00">
                  <c:v>280.75163043478358</c:v>
                </c:pt>
                <c:pt idx="203" formatCode="0.00">
                  <c:v>280.74978260869665</c:v>
                </c:pt>
                <c:pt idx="204" formatCode="0.00">
                  <c:v>280.74793478260972</c:v>
                </c:pt>
                <c:pt idx="205" formatCode="0.00">
                  <c:v>280.74608695652279</c:v>
                </c:pt>
                <c:pt idx="206" formatCode="0.00">
                  <c:v>280.74423913043586</c:v>
                </c:pt>
                <c:pt idx="207" formatCode="0.00">
                  <c:v>280.74239130434893</c:v>
                </c:pt>
                <c:pt idx="208" formatCode="0.00">
                  <c:v>280.740543478262</c:v>
                </c:pt>
                <c:pt idx="209" formatCode="0.00">
                  <c:v>280.73869565217507</c:v>
                </c:pt>
                <c:pt idx="210" formatCode="0.00">
                  <c:v>280.73684782608814</c:v>
                </c:pt>
                <c:pt idx="211" formatCode="0.00">
                  <c:v>280.73500000000121</c:v>
                </c:pt>
                <c:pt idx="212" formatCode="0.00">
                  <c:v>280.73315217391428</c:v>
                </c:pt>
                <c:pt idx="213" formatCode="0.00">
                  <c:v>280.73130434782735</c:v>
                </c:pt>
                <c:pt idx="214" formatCode="0.00">
                  <c:v>280.72945652174042</c:v>
                </c:pt>
                <c:pt idx="215" formatCode="0.00">
                  <c:v>280.72760869565349</c:v>
                </c:pt>
                <c:pt idx="216" formatCode="0.00">
                  <c:v>280.72576086956656</c:v>
                </c:pt>
                <c:pt idx="217" formatCode="0.00">
                  <c:v>280.72391304347963</c:v>
                </c:pt>
                <c:pt idx="218" formatCode="0.00">
                  <c:v>280.7220652173927</c:v>
                </c:pt>
                <c:pt idx="219" formatCode="0.00">
                  <c:v>280.72021739130577</c:v>
                </c:pt>
                <c:pt idx="220" formatCode="0.00">
                  <c:v>280.71836956521884</c:v>
                </c:pt>
                <c:pt idx="221" formatCode="0.00">
                  <c:v>280.71652173913191</c:v>
                </c:pt>
                <c:pt idx="222" formatCode="0.00">
                  <c:v>280.71467391304498</c:v>
                </c:pt>
                <c:pt idx="223" formatCode="0.00">
                  <c:v>280.71282608695805</c:v>
                </c:pt>
                <c:pt idx="224" formatCode="0.00">
                  <c:v>280.71097826087112</c:v>
                </c:pt>
                <c:pt idx="225" formatCode="0.00">
                  <c:v>280.70913043478419</c:v>
                </c:pt>
                <c:pt idx="226" formatCode="0.00">
                  <c:v>280.70728260869726</c:v>
                </c:pt>
                <c:pt idx="227" formatCode="0.00">
                  <c:v>280.70543478261033</c:v>
                </c:pt>
                <c:pt idx="228" formatCode="0.00">
                  <c:v>280.7035869565234</c:v>
                </c:pt>
                <c:pt idx="229" formatCode="0.00">
                  <c:v>280.70173913043647</c:v>
                </c:pt>
                <c:pt idx="230" formatCode="0.00">
                  <c:v>280.69989130434953</c:v>
                </c:pt>
                <c:pt idx="231" formatCode="0.00">
                  <c:v>280.6980434782626</c:v>
                </c:pt>
                <c:pt idx="232" formatCode="0.00">
                  <c:v>280.69619565217567</c:v>
                </c:pt>
                <c:pt idx="233" formatCode="0.00">
                  <c:v>280.69434782608874</c:v>
                </c:pt>
                <c:pt idx="234" formatCode="0.00">
                  <c:v>280.69250000000181</c:v>
                </c:pt>
                <c:pt idx="235" formatCode="0.00">
                  <c:v>280.69065217391488</c:v>
                </c:pt>
                <c:pt idx="236" formatCode="0.00">
                  <c:v>280.68880434782795</c:v>
                </c:pt>
                <c:pt idx="237" formatCode="0.00">
                  <c:v>280.68695652174102</c:v>
                </c:pt>
                <c:pt idx="238" formatCode="0.00">
                  <c:v>280.68510869565409</c:v>
                </c:pt>
                <c:pt idx="239" formatCode="0.00">
                  <c:v>280.68326086956716</c:v>
                </c:pt>
                <c:pt idx="240" formatCode="0.00">
                  <c:v>280.68141304348023</c:v>
                </c:pt>
                <c:pt idx="241" formatCode="0.00">
                  <c:v>280.6795652173933</c:v>
                </c:pt>
                <c:pt idx="242" formatCode="0.00">
                  <c:v>280.67771739130637</c:v>
                </c:pt>
                <c:pt idx="243" formatCode="0.00">
                  <c:v>280.67586956521944</c:v>
                </c:pt>
                <c:pt idx="244" formatCode="0.00">
                  <c:v>280.67402173913251</c:v>
                </c:pt>
                <c:pt idx="245" formatCode="0.00">
                  <c:v>280.67217391304558</c:v>
                </c:pt>
                <c:pt idx="246" formatCode="0.00">
                  <c:v>280.67032608695865</c:v>
                </c:pt>
                <c:pt idx="247" formatCode="0.00">
                  <c:v>280.66847826087172</c:v>
                </c:pt>
                <c:pt idx="248" formatCode="0.00">
                  <c:v>280.66663043478479</c:v>
                </c:pt>
                <c:pt idx="249" formatCode="0.00">
                  <c:v>280.66478260869786</c:v>
                </c:pt>
                <c:pt idx="250" formatCode="0.00">
                  <c:v>280.66293478261093</c:v>
                </c:pt>
                <c:pt idx="251" formatCode="0.00">
                  <c:v>280.661086956524</c:v>
                </c:pt>
                <c:pt idx="252" formatCode="0.00">
                  <c:v>280.65923913043707</c:v>
                </c:pt>
                <c:pt idx="253" formatCode="0.00">
                  <c:v>280.65739130435014</c:v>
                </c:pt>
                <c:pt idx="254" formatCode="0.00">
                  <c:v>280.65554347826321</c:v>
                </c:pt>
                <c:pt idx="255" formatCode="0.00">
                  <c:v>280.65369565217628</c:v>
                </c:pt>
                <c:pt idx="256" formatCode="0.00">
                  <c:v>280.65184782608935</c:v>
                </c:pt>
                <c:pt idx="257">
                  <c:v>280.64999999999998</c:v>
                </c:pt>
                <c:pt idx="258" formatCode="0.00">
                  <c:v>280.64333333333332</c:v>
                </c:pt>
                <c:pt idx="259" formatCode="0.00">
                  <c:v>280.63666666666666</c:v>
                </c:pt>
                <c:pt idx="260" formatCode="0.00">
                  <c:v>280.63</c:v>
                </c:pt>
                <c:pt idx="261" formatCode="0.00">
                  <c:v>280.62333333333333</c:v>
                </c:pt>
                <c:pt idx="262" formatCode="0.00">
                  <c:v>280.61666666666667</c:v>
                </c:pt>
                <c:pt idx="263" formatCode="0.00">
                  <c:v>280.61</c:v>
                </c:pt>
                <c:pt idx="264" formatCode="0.00">
                  <c:v>280.60333333333335</c:v>
                </c:pt>
                <c:pt idx="265" formatCode="0.00">
                  <c:v>280.59666666666669</c:v>
                </c:pt>
                <c:pt idx="266" formatCode="0.00">
                  <c:v>280.59000000000003</c:v>
                </c:pt>
                <c:pt idx="267" formatCode="0.00">
                  <c:v>280.58333333333337</c:v>
                </c:pt>
                <c:pt idx="268" formatCode="0.00">
                  <c:v>280.57666666666671</c:v>
                </c:pt>
                <c:pt idx="269" formatCode="0.00">
                  <c:v>280.57000000000005</c:v>
                </c:pt>
                <c:pt idx="270" formatCode="0.00">
                  <c:v>280.56333333333339</c:v>
                </c:pt>
                <c:pt idx="271" formatCode="0.00">
                  <c:v>280.55666666666673</c:v>
                </c:pt>
                <c:pt idx="272" formatCode="0.00">
                  <c:v>280.55000000000007</c:v>
                </c:pt>
                <c:pt idx="273" formatCode="0.00">
                  <c:v>280.54333333333341</c:v>
                </c:pt>
                <c:pt idx="274" formatCode="0.00">
                  <c:v>280.53666666666675</c:v>
                </c:pt>
                <c:pt idx="275" formatCode="0.00">
                  <c:v>280.53000000000009</c:v>
                </c:pt>
                <c:pt idx="276" formatCode="0.00">
                  <c:v>280.52333333333343</c:v>
                </c:pt>
                <c:pt idx="277" formatCode="0.00">
                  <c:v>280.51666666666677</c:v>
                </c:pt>
                <c:pt idx="278" formatCode="0.00">
                  <c:v>280.5100000000001</c:v>
                </c:pt>
                <c:pt idx="279" formatCode="0.00">
                  <c:v>280.50333333333344</c:v>
                </c:pt>
                <c:pt idx="280" formatCode="0.00">
                  <c:v>280.49666666666678</c:v>
                </c:pt>
                <c:pt idx="281" formatCode="0.00">
                  <c:v>280.49000000000012</c:v>
                </c:pt>
                <c:pt idx="282" formatCode="0.00">
                  <c:v>280.48333333333346</c:v>
                </c:pt>
                <c:pt idx="283" formatCode="0.00">
                  <c:v>280.4766666666668</c:v>
                </c:pt>
                <c:pt idx="284" formatCode="0.00">
                  <c:v>280.47000000000014</c:v>
                </c:pt>
                <c:pt idx="285" formatCode="0.00">
                  <c:v>280.46333333333348</c:v>
                </c:pt>
                <c:pt idx="286" formatCode="0.00">
                  <c:v>280.45666666666682</c:v>
                </c:pt>
                <c:pt idx="287" formatCode="0.00">
                  <c:v>280.45</c:v>
                </c:pt>
                <c:pt idx="288" formatCode="0.00">
                  <c:v>280.45468085106381</c:v>
                </c:pt>
                <c:pt idx="289" formatCode="0.00">
                  <c:v>280.45936170212764</c:v>
                </c:pt>
                <c:pt idx="290" formatCode="0.00">
                  <c:v>280.46404255319146</c:v>
                </c:pt>
                <c:pt idx="291" formatCode="0.00">
                  <c:v>280.46872340425529</c:v>
                </c:pt>
                <c:pt idx="292" formatCode="0.00">
                  <c:v>280.47340425531911</c:v>
                </c:pt>
                <c:pt idx="293" formatCode="0.00">
                  <c:v>280.47808510638293</c:v>
                </c:pt>
                <c:pt idx="294" formatCode="0.00">
                  <c:v>280.48276595744676</c:v>
                </c:pt>
                <c:pt idx="295" formatCode="0.00">
                  <c:v>280.48744680851058</c:v>
                </c:pt>
                <c:pt idx="296" formatCode="0.00">
                  <c:v>280.49212765957441</c:v>
                </c:pt>
                <c:pt idx="297" formatCode="0.00">
                  <c:v>280.49680851063823</c:v>
                </c:pt>
                <c:pt idx="298" formatCode="0.00">
                  <c:v>280.50148936170206</c:v>
                </c:pt>
                <c:pt idx="299" formatCode="0.00">
                  <c:v>280.50617021276588</c:v>
                </c:pt>
                <c:pt idx="300" formatCode="0.00">
                  <c:v>280.5108510638297</c:v>
                </c:pt>
                <c:pt idx="301" formatCode="0.00">
                  <c:v>280.51553191489353</c:v>
                </c:pt>
                <c:pt idx="302" formatCode="0.00">
                  <c:v>280.52021276595735</c:v>
                </c:pt>
                <c:pt idx="303" formatCode="0.00">
                  <c:v>280.52489361702118</c:v>
                </c:pt>
                <c:pt idx="304" formatCode="0.00">
                  <c:v>280.529574468085</c:v>
                </c:pt>
                <c:pt idx="305" formatCode="0.00">
                  <c:v>280.53425531914883</c:v>
                </c:pt>
                <c:pt idx="306" formatCode="0.00">
                  <c:v>280.53893617021265</c:v>
                </c:pt>
                <c:pt idx="307" formatCode="0.00">
                  <c:v>280.54361702127648</c:v>
                </c:pt>
                <c:pt idx="308" formatCode="0.00">
                  <c:v>280.5482978723403</c:v>
                </c:pt>
                <c:pt idx="309" formatCode="0.00">
                  <c:v>280.55297872340412</c:v>
                </c:pt>
                <c:pt idx="310" formatCode="0.00">
                  <c:v>280.55765957446795</c:v>
                </c:pt>
                <c:pt idx="311" formatCode="0.00">
                  <c:v>280.56234042553177</c:v>
                </c:pt>
                <c:pt idx="312" formatCode="0.00">
                  <c:v>280.5670212765956</c:v>
                </c:pt>
                <c:pt idx="313" formatCode="0.00">
                  <c:v>280.57170212765942</c:v>
                </c:pt>
                <c:pt idx="314" formatCode="0.00">
                  <c:v>280.57638297872325</c:v>
                </c:pt>
                <c:pt idx="315" formatCode="0.00">
                  <c:v>280.58106382978707</c:v>
                </c:pt>
                <c:pt idx="316" formatCode="0.00">
                  <c:v>280.58574468085089</c:v>
                </c:pt>
                <c:pt idx="317" formatCode="0.00">
                  <c:v>280.59042553191472</c:v>
                </c:pt>
                <c:pt idx="318" formatCode="0.00">
                  <c:v>280.59510638297854</c:v>
                </c:pt>
                <c:pt idx="319" formatCode="0.00">
                  <c:v>280.59978723404237</c:v>
                </c:pt>
                <c:pt idx="320" formatCode="0.00">
                  <c:v>280.60446808510619</c:v>
                </c:pt>
                <c:pt idx="321" formatCode="0.00">
                  <c:v>280.60914893617002</c:v>
                </c:pt>
                <c:pt idx="322" formatCode="0.00">
                  <c:v>280.61382978723384</c:v>
                </c:pt>
                <c:pt idx="323" formatCode="0.00">
                  <c:v>280.61851063829766</c:v>
                </c:pt>
                <c:pt idx="324" formatCode="0.00">
                  <c:v>280.62319148936149</c:v>
                </c:pt>
                <c:pt idx="325" formatCode="0.00">
                  <c:v>280.62787234042531</c:v>
                </c:pt>
                <c:pt idx="326" formatCode="0.00">
                  <c:v>280.63255319148914</c:v>
                </c:pt>
                <c:pt idx="327" formatCode="0.00">
                  <c:v>280.63723404255296</c:v>
                </c:pt>
                <c:pt idx="328" formatCode="0.00">
                  <c:v>280.64191489361679</c:v>
                </c:pt>
                <c:pt idx="329" formatCode="0.00">
                  <c:v>280.64659574468061</c:v>
                </c:pt>
                <c:pt idx="330" formatCode="0.00">
                  <c:v>280.65127659574443</c:v>
                </c:pt>
                <c:pt idx="331" formatCode="0.00">
                  <c:v>280.65595744680826</c:v>
                </c:pt>
                <c:pt idx="332" formatCode="0.00">
                  <c:v>280.66063829787208</c:v>
                </c:pt>
                <c:pt idx="333" formatCode="0.00">
                  <c:v>280.66531914893591</c:v>
                </c:pt>
                <c:pt idx="334">
                  <c:v>280.67</c:v>
                </c:pt>
                <c:pt idx="335">
                  <c:v>280.67</c:v>
                </c:pt>
                <c:pt idx="336">
                  <c:v>280.67</c:v>
                </c:pt>
                <c:pt idx="337">
                  <c:v>280.67</c:v>
                </c:pt>
                <c:pt idx="338">
                  <c:v>280.67</c:v>
                </c:pt>
                <c:pt idx="339">
                  <c:v>280.67</c:v>
                </c:pt>
                <c:pt idx="340">
                  <c:v>280.67</c:v>
                </c:pt>
                <c:pt idx="341">
                  <c:v>280.67</c:v>
                </c:pt>
                <c:pt idx="342">
                  <c:v>280.67</c:v>
                </c:pt>
                <c:pt idx="343">
                  <c:v>280.67</c:v>
                </c:pt>
                <c:pt idx="344">
                  <c:v>280.67</c:v>
                </c:pt>
                <c:pt idx="345">
                  <c:v>280.67</c:v>
                </c:pt>
                <c:pt idx="346">
                  <c:v>280.67</c:v>
                </c:pt>
                <c:pt idx="347">
                  <c:v>280.67</c:v>
                </c:pt>
                <c:pt idx="348">
                  <c:v>280.67</c:v>
                </c:pt>
                <c:pt idx="349">
                  <c:v>280.67</c:v>
                </c:pt>
                <c:pt idx="350">
                  <c:v>280.67</c:v>
                </c:pt>
                <c:pt idx="351">
                  <c:v>280.67</c:v>
                </c:pt>
                <c:pt idx="352">
                  <c:v>280.67</c:v>
                </c:pt>
                <c:pt idx="353">
                  <c:v>280.67</c:v>
                </c:pt>
                <c:pt idx="354">
                  <c:v>280.67</c:v>
                </c:pt>
                <c:pt idx="355">
                  <c:v>280.67</c:v>
                </c:pt>
                <c:pt idx="356">
                  <c:v>280.67</c:v>
                </c:pt>
                <c:pt idx="357">
                  <c:v>280.67</c:v>
                </c:pt>
                <c:pt idx="358">
                  <c:v>280.67</c:v>
                </c:pt>
                <c:pt idx="359">
                  <c:v>280.67</c:v>
                </c:pt>
                <c:pt idx="360">
                  <c:v>280.67</c:v>
                </c:pt>
                <c:pt idx="361">
                  <c:v>280.67</c:v>
                </c:pt>
                <c:pt idx="362">
                  <c:v>280.67</c:v>
                </c:pt>
                <c:pt idx="363">
                  <c:v>280.67</c:v>
                </c:pt>
                <c:pt idx="364">
                  <c:v>280.67</c:v>
                </c:pt>
              </c:numCache>
            </c:numRef>
          </c:val>
        </c:ser>
        <c:ser>
          <c:idx val="3"/>
          <c:order val="3"/>
          <c:tx>
            <c:strRef>
              <c:f>MARYWL.TABLE!$P$4:$P$9</c:f>
              <c:strCache>
                <c:ptCount val="1"/>
                <c:pt idx="0">
                  <c:v>BOTTOM OF NORMAL OPERATING ZONE            lower yellow line metres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MARYWL.TABLE!$J$10:$J$374</c:f>
              <c:numCache>
                <c:formatCode>d\-mmm</c:formatCode>
                <c:ptCount val="365"/>
                <c:pt idx="0">
                  <c:v>36892</c:v>
                </c:pt>
                <c:pt idx="1">
                  <c:v>36893</c:v>
                </c:pt>
                <c:pt idx="2">
                  <c:v>36894</c:v>
                </c:pt>
                <c:pt idx="3">
                  <c:v>36895</c:v>
                </c:pt>
                <c:pt idx="4">
                  <c:v>36896</c:v>
                </c:pt>
                <c:pt idx="5">
                  <c:v>36897</c:v>
                </c:pt>
                <c:pt idx="6">
                  <c:v>36898</c:v>
                </c:pt>
                <c:pt idx="7">
                  <c:v>36899</c:v>
                </c:pt>
                <c:pt idx="8">
                  <c:v>36900</c:v>
                </c:pt>
                <c:pt idx="9">
                  <c:v>36901</c:v>
                </c:pt>
                <c:pt idx="10">
                  <c:v>36902</c:v>
                </c:pt>
                <c:pt idx="11">
                  <c:v>36903</c:v>
                </c:pt>
                <c:pt idx="12">
                  <c:v>36904</c:v>
                </c:pt>
                <c:pt idx="13">
                  <c:v>36905</c:v>
                </c:pt>
                <c:pt idx="14">
                  <c:v>36906</c:v>
                </c:pt>
                <c:pt idx="15">
                  <c:v>36907</c:v>
                </c:pt>
                <c:pt idx="16">
                  <c:v>36908</c:v>
                </c:pt>
                <c:pt idx="17">
                  <c:v>36909</c:v>
                </c:pt>
                <c:pt idx="18">
                  <c:v>36910</c:v>
                </c:pt>
                <c:pt idx="19">
                  <c:v>36911</c:v>
                </c:pt>
                <c:pt idx="20">
                  <c:v>36912</c:v>
                </c:pt>
                <c:pt idx="21">
                  <c:v>36913</c:v>
                </c:pt>
                <c:pt idx="22">
                  <c:v>36914</c:v>
                </c:pt>
                <c:pt idx="23">
                  <c:v>36915</c:v>
                </c:pt>
                <c:pt idx="24">
                  <c:v>36916</c:v>
                </c:pt>
                <c:pt idx="25">
                  <c:v>36917</c:v>
                </c:pt>
                <c:pt idx="26">
                  <c:v>36918</c:v>
                </c:pt>
                <c:pt idx="27">
                  <c:v>36919</c:v>
                </c:pt>
                <c:pt idx="28">
                  <c:v>36920</c:v>
                </c:pt>
                <c:pt idx="29">
                  <c:v>36921</c:v>
                </c:pt>
                <c:pt idx="30">
                  <c:v>36922</c:v>
                </c:pt>
                <c:pt idx="31">
                  <c:v>36923</c:v>
                </c:pt>
                <c:pt idx="32">
                  <c:v>36924</c:v>
                </c:pt>
                <c:pt idx="33">
                  <c:v>36925</c:v>
                </c:pt>
                <c:pt idx="34">
                  <c:v>36926</c:v>
                </c:pt>
                <c:pt idx="35">
                  <c:v>36927</c:v>
                </c:pt>
                <c:pt idx="36">
                  <c:v>36928</c:v>
                </c:pt>
                <c:pt idx="37">
                  <c:v>36929</c:v>
                </c:pt>
                <c:pt idx="38">
                  <c:v>36930</c:v>
                </c:pt>
                <c:pt idx="39">
                  <c:v>36931</c:v>
                </c:pt>
                <c:pt idx="40">
                  <c:v>36932</c:v>
                </c:pt>
                <c:pt idx="41">
                  <c:v>36933</c:v>
                </c:pt>
                <c:pt idx="42">
                  <c:v>36934</c:v>
                </c:pt>
                <c:pt idx="43">
                  <c:v>36935</c:v>
                </c:pt>
                <c:pt idx="44">
                  <c:v>36936</c:v>
                </c:pt>
                <c:pt idx="45">
                  <c:v>36937</c:v>
                </c:pt>
                <c:pt idx="46">
                  <c:v>36938</c:v>
                </c:pt>
                <c:pt idx="47">
                  <c:v>36939</c:v>
                </c:pt>
                <c:pt idx="48">
                  <c:v>36940</c:v>
                </c:pt>
                <c:pt idx="49">
                  <c:v>36941</c:v>
                </c:pt>
                <c:pt idx="50">
                  <c:v>36942</c:v>
                </c:pt>
                <c:pt idx="51">
                  <c:v>36943</c:v>
                </c:pt>
                <c:pt idx="52">
                  <c:v>36944</c:v>
                </c:pt>
                <c:pt idx="53">
                  <c:v>36945</c:v>
                </c:pt>
                <c:pt idx="54">
                  <c:v>36946</c:v>
                </c:pt>
                <c:pt idx="55">
                  <c:v>36947</c:v>
                </c:pt>
                <c:pt idx="56">
                  <c:v>36948</c:v>
                </c:pt>
                <c:pt idx="57">
                  <c:v>36949</c:v>
                </c:pt>
                <c:pt idx="58">
                  <c:v>36950</c:v>
                </c:pt>
                <c:pt idx="59">
                  <c:v>36951</c:v>
                </c:pt>
                <c:pt idx="60">
                  <c:v>36952</c:v>
                </c:pt>
                <c:pt idx="61">
                  <c:v>36953</c:v>
                </c:pt>
                <c:pt idx="62">
                  <c:v>36954</c:v>
                </c:pt>
                <c:pt idx="63">
                  <c:v>36955</c:v>
                </c:pt>
                <c:pt idx="64">
                  <c:v>36956</c:v>
                </c:pt>
                <c:pt idx="65">
                  <c:v>36957</c:v>
                </c:pt>
                <c:pt idx="66">
                  <c:v>36958</c:v>
                </c:pt>
                <c:pt idx="67">
                  <c:v>36959</c:v>
                </c:pt>
                <c:pt idx="68">
                  <c:v>36960</c:v>
                </c:pt>
                <c:pt idx="69">
                  <c:v>36961</c:v>
                </c:pt>
                <c:pt idx="70">
                  <c:v>36962</c:v>
                </c:pt>
                <c:pt idx="71">
                  <c:v>36963</c:v>
                </c:pt>
                <c:pt idx="72">
                  <c:v>36964</c:v>
                </c:pt>
                <c:pt idx="73">
                  <c:v>36965</c:v>
                </c:pt>
                <c:pt idx="74">
                  <c:v>36966</c:v>
                </c:pt>
                <c:pt idx="75">
                  <c:v>36967</c:v>
                </c:pt>
                <c:pt idx="76">
                  <c:v>36968</c:v>
                </c:pt>
                <c:pt idx="77">
                  <c:v>36969</c:v>
                </c:pt>
                <c:pt idx="78">
                  <c:v>36970</c:v>
                </c:pt>
                <c:pt idx="79">
                  <c:v>36971</c:v>
                </c:pt>
                <c:pt idx="80">
                  <c:v>36972</c:v>
                </c:pt>
                <c:pt idx="81">
                  <c:v>36973</c:v>
                </c:pt>
                <c:pt idx="82">
                  <c:v>36974</c:v>
                </c:pt>
                <c:pt idx="83">
                  <c:v>36975</c:v>
                </c:pt>
                <c:pt idx="84">
                  <c:v>36976</c:v>
                </c:pt>
                <c:pt idx="85">
                  <c:v>36977</c:v>
                </c:pt>
                <c:pt idx="86">
                  <c:v>36978</c:v>
                </c:pt>
                <c:pt idx="87">
                  <c:v>36979</c:v>
                </c:pt>
                <c:pt idx="88">
                  <c:v>36980</c:v>
                </c:pt>
                <c:pt idx="89">
                  <c:v>36981</c:v>
                </c:pt>
                <c:pt idx="90">
                  <c:v>36982</c:v>
                </c:pt>
                <c:pt idx="91">
                  <c:v>36983</c:v>
                </c:pt>
                <c:pt idx="92">
                  <c:v>36984</c:v>
                </c:pt>
                <c:pt idx="93">
                  <c:v>36985</c:v>
                </c:pt>
                <c:pt idx="94">
                  <c:v>36986</c:v>
                </c:pt>
                <c:pt idx="95">
                  <c:v>36987</c:v>
                </c:pt>
                <c:pt idx="96">
                  <c:v>36988</c:v>
                </c:pt>
                <c:pt idx="97">
                  <c:v>36989</c:v>
                </c:pt>
                <c:pt idx="98">
                  <c:v>36990</c:v>
                </c:pt>
                <c:pt idx="99">
                  <c:v>36991</c:v>
                </c:pt>
                <c:pt idx="100">
                  <c:v>36992</c:v>
                </c:pt>
                <c:pt idx="101">
                  <c:v>36993</c:v>
                </c:pt>
                <c:pt idx="102">
                  <c:v>36994</c:v>
                </c:pt>
                <c:pt idx="103">
                  <c:v>36995</c:v>
                </c:pt>
                <c:pt idx="104">
                  <c:v>36996</c:v>
                </c:pt>
                <c:pt idx="105">
                  <c:v>36997</c:v>
                </c:pt>
                <c:pt idx="106">
                  <c:v>36998</c:v>
                </c:pt>
                <c:pt idx="107">
                  <c:v>36999</c:v>
                </c:pt>
                <c:pt idx="108">
                  <c:v>37000</c:v>
                </c:pt>
                <c:pt idx="109">
                  <c:v>37001</c:v>
                </c:pt>
                <c:pt idx="110">
                  <c:v>37002</c:v>
                </c:pt>
                <c:pt idx="111">
                  <c:v>37003</c:v>
                </c:pt>
                <c:pt idx="112">
                  <c:v>37004</c:v>
                </c:pt>
                <c:pt idx="113">
                  <c:v>37005</c:v>
                </c:pt>
                <c:pt idx="114">
                  <c:v>37006</c:v>
                </c:pt>
                <c:pt idx="115">
                  <c:v>37007</c:v>
                </c:pt>
                <c:pt idx="116">
                  <c:v>37008</c:v>
                </c:pt>
                <c:pt idx="117">
                  <c:v>37009</c:v>
                </c:pt>
                <c:pt idx="118">
                  <c:v>37010</c:v>
                </c:pt>
                <c:pt idx="119">
                  <c:v>37011</c:v>
                </c:pt>
                <c:pt idx="120">
                  <c:v>37012</c:v>
                </c:pt>
                <c:pt idx="121">
                  <c:v>37013</c:v>
                </c:pt>
                <c:pt idx="122">
                  <c:v>37014</c:v>
                </c:pt>
                <c:pt idx="123">
                  <c:v>37015</c:v>
                </c:pt>
                <c:pt idx="124">
                  <c:v>37016</c:v>
                </c:pt>
                <c:pt idx="125">
                  <c:v>37017</c:v>
                </c:pt>
                <c:pt idx="126">
                  <c:v>37018</c:v>
                </c:pt>
                <c:pt idx="127">
                  <c:v>37019</c:v>
                </c:pt>
                <c:pt idx="128">
                  <c:v>37020</c:v>
                </c:pt>
                <c:pt idx="129">
                  <c:v>37021</c:v>
                </c:pt>
                <c:pt idx="130">
                  <c:v>37022</c:v>
                </c:pt>
                <c:pt idx="131">
                  <c:v>37023</c:v>
                </c:pt>
                <c:pt idx="132">
                  <c:v>37024</c:v>
                </c:pt>
                <c:pt idx="133">
                  <c:v>37025</c:v>
                </c:pt>
                <c:pt idx="134">
                  <c:v>37026</c:v>
                </c:pt>
                <c:pt idx="135">
                  <c:v>37027</c:v>
                </c:pt>
                <c:pt idx="136">
                  <c:v>37028</c:v>
                </c:pt>
                <c:pt idx="137">
                  <c:v>37029</c:v>
                </c:pt>
                <c:pt idx="138">
                  <c:v>37030</c:v>
                </c:pt>
                <c:pt idx="139">
                  <c:v>37031</c:v>
                </c:pt>
                <c:pt idx="140">
                  <c:v>37032</c:v>
                </c:pt>
                <c:pt idx="141">
                  <c:v>37033</c:v>
                </c:pt>
                <c:pt idx="142">
                  <c:v>37034</c:v>
                </c:pt>
                <c:pt idx="143">
                  <c:v>37035</c:v>
                </c:pt>
                <c:pt idx="144">
                  <c:v>37036</c:v>
                </c:pt>
                <c:pt idx="145">
                  <c:v>37037</c:v>
                </c:pt>
                <c:pt idx="146">
                  <c:v>37038</c:v>
                </c:pt>
                <c:pt idx="147">
                  <c:v>37039</c:v>
                </c:pt>
                <c:pt idx="148">
                  <c:v>37040</c:v>
                </c:pt>
                <c:pt idx="149">
                  <c:v>37041</c:v>
                </c:pt>
                <c:pt idx="150">
                  <c:v>37042</c:v>
                </c:pt>
                <c:pt idx="151">
                  <c:v>37043</c:v>
                </c:pt>
                <c:pt idx="152">
                  <c:v>37044</c:v>
                </c:pt>
                <c:pt idx="153">
                  <c:v>37045</c:v>
                </c:pt>
                <c:pt idx="154">
                  <c:v>37046</c:v>
                </c:pt>
                <c:pt idx="155">
                  <c:v>37047</c:v>
                </c:pt>
                <c:pt idx="156">
                  <c:v>37048</c:v>
                </c:pt>
                <c:pt idx="157">
                  <c:v>37049</c:v>
                </c:pt>
                <c:pt idx="158">
                  <c:v>37050</c:v>
                </c:pt>
                <c:pt idx="159">
                  <c:v>37051</c:v>
                </c:pt>
                <c:pt idx="160">
                  <c:v>37052</c:v>
                </c:pt>
                <c:pt idx="161">
                  <c:v>37053</c:v>
                </c:pt>
                <c:pt idx="162">
                  <c:v>37054</c:v>
                </c:pt>
                <c:pt idx="163">
                  <c:v>37055</c:v>
                </c:pt>
                <c:pt idx="164">
                  <c:v>37056</c:v>
                </c:pt>
                <c:pt idx="165">
                  <c:v>37057</c:v>
                </c:pt>
                <c:pt idx="166">
                  <c:v>37058</c:v>
                </c:pt>
                <c:pt idx="167">
                  <c:v>37059</c:v>
                </c:pt>
                <c:pt idx="168">
                  <c:v>37060</c:v>
                </c:pt>
                <c:pt idx="169">
                  <c:v>37061</c:v>
                </c:pt>
                <c:pt idx="170">
                  <c:v>37062</c:v>
                </c:pt>
                <c:pt idx="171">
                  <c:v>37063</c:v>
                </c:pt>
                <c:pt idx="172">
                  <c:v>37064</c:v>
                </c:pt>
                <c:pt idx="173">
                  <c:v>37065</c:v>
                </c:pt>
                <c:pt idx="174">
                  <c:v>37066</c:v>
                </c:pt>
                <c:pt idx="175">
                  <c:v>37067</c:v>
                </c:pt>
                <c:pt idx="176">
                  <c:v>37068</c:v>
                </c:pt>
                <c:pt idx="177">
                  <c:v>37069</c:v>
                </c:pt>
                <c:pt idx="178">
                  <c:v>37070</c:v>
                </c:pt>
                <c:pt idx="179">
                  <c:v>37071</c:v>
                </c:pt>
                <c:pt idx="180">
                  <c:v>37072</c:v>
                </c:pt>
                <c:pt idx="181">
                  <c:v>37073</c:v>
                </c:pt>
                <c:pt idx="182">
                  <c:v>37074</c:v>
                </c:pt>
                <c:pt idx="183">
                  <c:v>37075</c:v>
                </c:pt>
                <c:pt idx="184">
                  <c:v>37076</c:v>
                </c:pt>
                <c:pt idx="185">
                  <c:v>37077</c:v>
                </c:pt>
                <c:pt idx="186">
                  <c:v>37078</c:v>
                </c:pt>
                <c:pt idx="187">
                  <c:v>37079</c:v>
                </c:pt>
                <c:pt idx="188">
                  <c:v>37080</c:v>
                </c:pt>
                <c:pt idx="189">
                  <c:v>37081</c:v>
                </c:pt>
                <c:pt idx="190">
                  <c:v>37082</c:v>
                </c:pt>
                <c:pt idx="191">
                  <c:v>37083</c:v>
                </c:pt>
                <c:pt idx="192">
                  <c:v>37084</c:v>
                </c:pt>
                <c:pt idx="193">
                  <c:v>37085</c:v>
                </c:pt>
                <c:pt idx="194">
                  <c:v>37086</c:v>
                </c:pt>
                <c:pt idx="195">
                  <c:v>37087</c:v>
                </c:pt>
                <c:pt idx="196">
                  <c:v>37088</c:v>
                </c:pt>
                <c:pt idx="197">
                  <c:v>37089</c:v>
                </c:pt>
                <c:pt idx="198">
                  <c:v>37090</c:v>
                </c:pt>
                <c:pt idx="199">
                  <c:v>37091</c:v>
                </c:pt>
                <c:pt idx="200">
                  <c:v>37092</c:v>
                </c:pt>
                <c:pt idx="201">
                  <c:v>37093</c:v>
                </c:pt>
                <c:pt idx="202">
                  <c:v>37094</c:v>
                </c:pt>
                <c:pt idx="203">
                  <c:v>37095</c:v>
                </c:pt>
                <c:pt idx="204">
                  <c:v>37096</c:v>
                </c:pt>
                <c:pt idx="205">
                  <c:v>37097</c:v>
                </c:pt>
                <c:pt idx="206">
                  <c:v>37098</c:v>
                </c:pt>
                <c:pt idx="207">
                  <c:v>37099</c:v>
                </c:pt>
                <c:pt idx="208">
                  <c:v>37100</c:v>
                </c:pt>
                <c:pt idx="209">
                  <c:v>37101</c:v>
                </c:pt>
                <c:pt idx="210">
                  <c:v>37102</c:v>
                </c:pt>
                <c:pt idx="211">
                  <c:v>37103</c:v>
                </c:pt>
                <c:pt idx="212">
                  <c:v>37104</c:v>
                </c:pt>
                <c:pt idx="213">
                  <c:v>37105</c:v>
                </c:pt>
                <c:pt idx="214">
                  <c:v>37106</c:v>
                </c:pt>
                <c:pt idx="215">
                  <c:v>37107</c:v>
                </c:pt>
                <c:pt idx="216">
                  <c:v>37108</c:v>
                </c:pt>
                <c:pt idx="217">
                  <c:v>37109</c:v>
                </c:pt>
                <c:pt idx="218">
                  <c:v>37110</c:v>
                </c:pt>
                <c:pt idx="219">
                  <c:v>37111</c:v>
                </c:pt>
                <c:pt idx="220">
                  <c:v>37112</c:v>
                </c:pt>
                <c:pt idx="221">
                  <c:v>37113</c:v>
                </c:pt>
                <c:pt idx="222">
                  <c:v>37114</c:v>
                </c:pt>
                <c:pt idx="223">
                  <c:v>37115</c:v>
                </c:pt>
                <c:pt idx="224">
                  <c:v>37116</c:v>
                </c:pt>
                <c:pt idx="225">
                  <c:v>37117</c:v>
                </c:pt>
                <c:pt idx="226">
                  <c:v>37118</c:v>
                </c:pt>
                <c:pt idx="227">
                  <c:v>37119</c:v>
                </c:pt>
                <c:pt idx="228">
                  <c:v>37120</c:v>
                </c:pt>
                <c:pt idx="229">
                  <c:v>37121</c:v>
                </c:pt>
                <c:pt idx="230">
                  <c:v>37122</c:v>
                </c:pt>
                <c:pt idx="231">
                  <c:v>37123</c:v>
                </c:pt>
                <c:pt idx="232">
                  <c:v>37124</c:v>
                </c:pt>
                <c:pt idx="233">
                  <c:v>37125</c:v>
                </c:pt>
                <c:pt idx="234">
                  <c:v>37126</c:v>
                </c:pt>
                <c:pt idx="235">
                  <c:v>37127</c:v>
                </c:pt>
                <c:pt idx="236">
                  <c:v>37128</c:v>
                </c:pt>
                <c:pt idx="237">
                  <c:v>37129</c:v>
                </c:pt>
                <c:pt idx="238">
                  <c:v>37130</c:v>
                </c:pt>
                <c:pt idx="239">
                  <c:v>37131</c:v>
                </c:pt>
                <c:pt idx="240">
                  <c:v>37132</c:v>
                </c:pt>
                <c:pt idx="241">
                  <c:v>37133</c:v>
                </c:pt>
                <c:pt idx="242">
                  <c:v>37134</c:v>
                </c:pt>
                <c:pt idx="243">
                  <c:v>37135</c:v>
                </c:pt>
                <c:pt idx="244">
                  <c:v>37136</c:v>
                </c:pt>
                <c:pt idx="245">
                  <c:v>37137</c:v>
                </c:pt>
                <c:pt idx="246">
                  <c:v>37138</c:v>
                </c:pt>
                <c:pt idx="247">
                  <c:v>37139</c:v>
                </c:pt>
                <c:pt idx="248">
                  <c:v>37140</c:v>
                </c:pt>
                <c:pt idx="249">
                  <c:v>37141</c:v>
                </c:pt>
                <c:pt idx="250">
                  <c:v>37142</c:v>
                </c:pt>
                <c:pt idx="251">
                  <c:v>37143</c:v>
                </c:pt>
                <c:pt idx="252">
                  <c:v>37144</c:v>
                </c:pt>
                <c:pt idx="253">
                  <c:v>37145</c:v>
                </c:pt>
                <c:pt idx="254">
                  <c:v>37146</c:v>
                </c:pt>
                <c:pt idx="255">
                  <c:v>37147</c:v>
                </c:pt>
                <c:pt idx="256">
                  <c:v>37148</c:v>
                </c:pt>
                <c:pt idx="257">
                  <c:v>37149</c:v>
                </c:pt>
                <c:pt idx="258">
                  <c:v>37150</c:v>
                </c:pt>
                <c:pt idx="259">
                  <c:v>37151</c:v>
                </c:pt>
                <c:pt idx="260">
                  <c:v>37152</c:v>
                </c:pt>
                <c:pt idx="261">
                  <c:v>37153</c:v>
                </c:pt>
                <c:pt idx="262">
                  <c:v>37154</c:v>
                </c:pt>
                <c:pt idx="263">
                  <c:v>37155</c:v>
                </c:pt>
                <c:pt idx="264">
                  <c:v>37156</c:v>
                </c:pt>
                <c:pt idx="265">
                  <c:v>37157</c:v>
                </c:pt>
                <c:pt idx="266">
                  <c:v>37158</c:v>
                </c:pt>
                <c:pt idx="267">
                  <c:v>37159</c:v>
                </c:pt>
                <c:pt idx="268">
                  <c:v>37160</c:v>
                </c:pt>
                <c:pt idx="269">
                  <c:v>37161</c:v>
                </c:pt>
                <c:pt idx="270">
                  <c:v>37162</c:v>
                </c:pt>
                <c:pt idx="271">
                  <c:v>37163</c:v>
                </c:pt>
                <c:pt idx="272">
                  <c:v>37164</c:v>
                </c:pt>
                <c:pt idx="273">
                  <c:v>37165</c:v>
                </c:pt>
                <c:pt idx="274">
                  <c:v>37166</c:v>
                </c:pt>
                <c:pt idx="275">
                  <c:v>37167</c:v>
                </c:pt>
                <c:pt idx="276">
                  <c:v>37168</c:v>
                </c:pt>
                <c:pt idx="277">
                  <c:v>37169</c:v>
                </c:pt>
                <c:pt idx="278">
                  <c:v>37170</c:v>
                </c:pt>
                <c:pt idx="279">
                  <c:v>37171</c:v>
                </c:pt>
                <c:pt idx="280">
                  <c:v>37172</c:v>
                </c:pt>
                <c:pt idx="281">
                  <c:v>37173</c:v>
                </c:pt>
                <c:pt idx="282">
                  <c:v>37174</c:v>
                </c:pt>
                <c:pt idx="283">
                  <c:v>37175</c:v>
                </c:pt>
                <c:pt idx="284">
                  <c:v>37176</c:v>
                </c:pt>
                <c:pt idx="285">
                  <c:v>37177</c:v>
                </c:pt>
                <c:pt idx="286">
                  <c:v>37178</c:v>
                </c:pt>
                <c:pt idx="287">
                  <c:v>37179</c:v>
                </c:pt>
                <c:pt idx="288">
                  <c:v>37180</c:v>
                </c:pt>
                <c:pt idx="289">
                  <c:v>37181</c:v>
                </c:pt>
                <c:pt idx="290">
                  <c:v>37182</c:v>
                </c:pt>
                <c:pt idx="291">
                  <c:v>37183</c:v>
                </c:pt>
                <c:pt idx="292">
                  <c:v>37184</c:v>
                </c:pt>
                <c:pt idx="293">
                  <c:v>37185</c:v>
                </c:pt>
                <c:pt idx="294">
                  <c:v>37186</c:v>
                </c:pt>
                <c:pt idx="295">
                  <c:v>37187</c:v>
                </c:pt>
                <c:pt idx="296">
                  <c:v>37188</c:v>
                </c:pt>
                <c:pt idx="297">
                  <c:v>37189</c:v>
                </c:pt>
                <c:pt idx="298">
                  <c:v>37190</c:v>
                </c:pt>
                <c:pt idx="299">
                  <c:v>37191</c:v>
                </c:pt>
                <c:pt idx="300">
                  <c:v>37192</c:v>
                </c:pt>
                <c:pt idx="301">
                  <c:v>37193</c:v>
                </c:pt>
                <c:pt idx="302">
                  <c:v>37194</c:v>
                </c:pt>
                <c:pt idx="303">
                  <c:v>37195</c:v>
                </c:pt>
                <c:pt idx="304">
                  <c:v>37196</c:v>
                </c:pt>
                <c:pt idx="305">
                  <c:v>37197</c:v>
                </c:pt>
                <c:pt idx="306">
                  <c:v>37198</c:v>
                </c:pt>
                <c:pt idx="307">
                  <c:v>37199</c:v>
                </c:pt>
                <c:pt idx="308">
                  <c:v>37200</c:v>
                </c:pt>
                <c:pt idx="309">
                  <c:v>37201</c:v>
                </c:pt>
                <c:pt idx="310">
                  <c:v>37202</c:v>
                </c:pt>
                <c:pt idx="311">
                  <c:v>37203</c:v>
                </c:pt>
                <c:pt idx="312">
                  <c:v>37204</c:v>
                </c:pt>
                <c:pt idx="313">
                  <c:v>37205</c:v>
                </c:pt>
                <c:pt idx="314">
                  <c:v>37206</c:v>
                </c:pt>
                <c:pt idx="315">
                  <c:v>37207</c:v>
                </c:pt>
                <c:pt idx="316">
                  <c:v>37208</c:v>
                </c:pt>
                <c:pt idx="317">
                  <c:v>37209</c:v>
                </c:pt>
                <c:pt idx="318">
                  <c:v>37210</c:v>
                </c:pt>
                <c:pt idx="319">
                  <c:v>37211</c:v>
                </c:pt>
                <c:pt idx="320">
                  <c:v>37212</c:v>
                </c:pt>
                <c:pt idx="321">
                  <c:v>37213</c:v>
                </c:pt>
                <c:pt idx="322">
                  <c:v>37214</c:v>
                </c:pt>
                <c:pt idx="323">
                  <c:v>37215</c:v>
                </c:pt>
                <c:pt idx="324">
                  <c:v>37216</c:v>
                </c:pt>
                <c:pt idx="325">
                  <c:v>37217</c:v>
                </c:pt>
                <c:pt idx="326">
                  <c:v>37218</c:v>
                </c:pt>
                <c:pt idx="327">
                  <c:v>37219</c:v>
                </c:pt>
                <c:pt idx="328">
                  <c:v>37220</c:v>
                </c:pt>
                <c:pt idx="329">
                  <c:v>37221</c:v>
                </c:pt>
                <c:pt idx="330">
                  <c:v>37222</c:v>
                </c:pt>
                <c:pt idx="331">
                  <c:v>37223</c:v>
                </c:pt>
                <c:pt idx="332">
                  <c:v>37224</c:v>
                </c:pt>
                <c:pt idx="333">
                  <c:v>37225</c:v>
                </c:pt>
                <c:pt idx="334">
                  <c:v>37226</c:v>
                </c:pt>
                <c:pt idx="335">
                  <c:v>37227</c:v>
                </c:pt>
                <c:pt idx="336">
                  <c:v>37228</c:v>
                </c:pt>
                <c:pt idx="337">
                  <c:v>37229</c:v>
                </c:pt>
                <c:pt idx="338">
                  <c:v>37230</c:v>
                </c:pt>
                <c:pt idx="339">
                  <c:v>37231</c:v>
                </c:pt>
                <c:pt idx="340">
                  <c:v>37232</c:v>
                </c:pt>
                <c:pt idx="341">
                  <c:v>37233</c:v>
                </c:pt>
                <c:pt idx="342">
                  <c:v>37234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37240</c:v>
                </c:pt>
                <c:pt idx="349">
                  <c:v>37241</c:v>
                </c:pt>
                <c:pt idx="350">
                  <c:v>37242</c:v>
                </c:pt>
                <c:pt idx="351">
                  <c:v>37243</c:v>
                </c:pt>
                <c:pt idx="352">
                  <c:v>37244</c:v>
                </c:pt>
                <c:pt idx="353">
                  <c:v>37245</c:v>
                </c:pt>
                <c:pt idx="354">
                  <c:v>37246</c:v>
                </c:pt>
                <c:pt idx="355">
                  <c:v>37247</c:v>
                </c:pt>
                <c:pt idx="356">
                  <c:v>37248</c:v>
                </c:pt>
                <c:pt idx="357">
                  <c:v>37249</c:v>
                </c:pt>
                <c:pt idx="358">
                  <c:v>37250</c:v>
                </c:pt>
                <c:pt idx="359">
                  <c:v>37251</c:v>
                </c:pt>
                <c:pt idx="360">
                  <c:v>37252</c:v>
                </c:pt>
                <c:pt idx="361">
                  <c:v>37253</c:v>
                </c:pt>
                <c:pt idx="362">
                  <c:v>37254</c:v>
                </c:pt>
                <c:pt idx="363">
                  <c:v>37255</c:v>
                </c:pt>
                <c:pt idx="364">
                  <c:v>37256</c:v>
                </c:pt>
              </c:numCache>
            </c:numRef>
          </c:cat>
          <c:val>
            <c:numRef>
              <c:f>MARYWL.TABLE!$P$10:$P$374</c:f>
              <c:numCache>
                <c:formatCode>0.00</c:formatCode>
                <c:ptCount val="365"/>
                <c:pt idx="0">
                  <c:v>280.36</c:v>
                </c:pt>
                <c:pt idx="1">
                  <c:v>280.36</c:v>
                </c:pt>
                <c:pt idx="2">
                  <c:v>280.36</c:v>
                </c:pt>
                <c:pt idx="3">
                  <c:v>280.36</c:v>
                </c:pt>
                <c:pt idx="4">
                  <c:v>280.36</c:v>
                </c:pt>
                <c:pt idx="5">
                  <c:v>280.36</c:v>
                </c:pt>
                <c:pt idx="6">
                  <c:v>280.36</c:v>
                </c:pt>
                <c:pt idx="7">
                  <c:v>280.3550746268657</c:v>
                </c:pt>
                <c:pt idx="8">
                  <c:v>280.35014925373139</c:v>
                </c:pt>
                <c:pt idx="9">
                  <c:v>280.34522388059708</c:v>
                </c:pt>
                <c:pt idx="10">
                  <c:v>280.34029850746276</c:v>
                </c:pt>
                <c:pt idx="11">
                  <c:v>280.33537313432845</c:v>
                </c:pt>
                <c:pt idx="12">
                  <c:v>280.33044776119414</c:v>
                </c:pt>
                <c:pt idx="13">
                  <c:v>280.32552238805982</c:v>
                </c:pt>
                <c:pt idx="14">
                  <c:v>280.32059701492551</c:v>
                </c:pt>
                <c:pt idx="15">
                  <c:v>280.3156716417912</c:v>
                </c:pt>
                <c:pt idx="16">
                  <c:v>280.31074626865689</c:v>
                </c:pt>
                <c:pt idx="17">
                  <c:v>280.30582089552257</c:v>
                </c:pt>
                <c:pt idx="18">
                  <c:v>280.30089552238826</c:v>
                </c:pt>
                <c:pt idx="19">
                  <c:v>280.29597014925395</c:v>
                </c:pt>
                <c:pt idx="20">
                  <c:v>280.29104477611963</c:v>
                </c:pt>
                <c:pt idx="21">
                  <c:v>280.28611940298532</c:v>
                </c:pt>
                <c:pt idx="22">
                  <c:v>280.28119402985101</c:v>
                </c:pt>
                <c:pt idx="23">
                  <c:v>280.2762686567167</c:v>
                </c:pt>
                <c:pt idx="24">
                  <c:v>280.27134328358238</c:v>
                </c:pt>
                <c:pt idx="25">
                  <c:v>280.26641791044807</c:v>
                </c:pt>
                <c:pt idx="26">
                  <c:v>280.26149253731376</c:v>
                </c:pt>
                <c:pt idx="27">
                  <c:v>280.25656716417944</c:v>
                </c:pt>
                <c:pt idx="28">
                  <c:v>280.25164179104513</c:v>
                </c:pt>
                <c:pt idx="29">
                  <c:v>280.24671641791082</c:v>
                </c:pt>
                <c:pt idx="30">
                  <c:v>280.24179104477651</c:v>
                </c:pt>
                <c:pt idx="31">
                  <c:v>280.23686567164219</c:v>
                </c:pt>
                <c:pt idx="32">
                  <c:v>280.23194029850788</c:v>
                </c:pt>
                <c:pt idx="33">
                  <c:v>280.22701492537357</c:v>
                </c:pt>
                <c:pt idx="34">
                  <c:v>280.22208955223925</c:v>
                </c:pt>
                <c:pt idx="35">
                  <c:v>280.21716417910494</c:v>
                </c:pt>
                <c:pt idx="36">
                  <c:v>280.21223880597063</c:v>
                </c:pt>
                <c:pt idx="37">
                  <c:v>280.20731343283632</c:v>
                </c:pt>
                <c:pt idx="38">
                  <c:v>280.202388059702</c:v>
                </c:pt>
                <c:pt idx="39">
                  <c:v>280.19746268656769</c:v>
                </c:pt>
                <c:pt idx="40">
                  <c:v>280.19253731343338</c:v>
                </c:pt>
                <c:pt idx="41">
                  <c:v>280.18761194029906</c:v>
                </c:pt>
                <c:pt idx="42">
                  <c:v>280.18268656716475</c:v>
                </c:pt>
                <c:pt idx="43">
                  <c:v>280.17776119403044</c:v>
                </c:pt>
                <c:pt idx="44">
                  <c:v>280.17283582089613</c:v>
                </c:pt>
                <c:pt idx="45">
                  <c:v>280.16791044776181</c:v>
                </c:pt>
                <c:pt idx="46">
                  <c:v>280.1629850746275</c:v>
                </c:pt>
                <c:pt idx="47">
                  <c:v>280.15805970149319</c:v>
                </c:pt>
                <c:pt idx="48">
                  <c:v>280.15313432835887</c:v>
                </c:pt>
                <c:pt idx="49">
                  <c:v>280.14820895522456</c:v>
                </c:pt>
                <c:pt idx="50">
                  <c:v>280.14328358209025</c:v>
                </c:pt>
                <c:pt idx="51">
                  <c:v>280.13835820895594</c:v>
                </c:pt>
                <c:pt idx="52">
                  <c:v>280.13343283582162</c:v>
                </c:pt>
                <c:pt idx="53">
                  <c:v>280.12850746268731</c:v>
                </c:pt>
                <c:pt idx="54">
                  <c:v>280.123582089553</c:v>
                </c:pt>
                <c:pt idx="55">
                  <c:v>280.11865671641868</c:v>
                </c:pt>
                <c:pt idx="56">
                  <c:v>280.11373134328437</c:v>
                </c:pt>
                <c:pt idx="57">
                  <c:v>280.10880597015006</c:v>
                </c:pt>
                <c:pt idx="58">
                  <c:v>280.10388059701575</c:v>
                </c:pt>
                <c:pt idx="59">
                  <c:v>280.09895522388143</c:v>
                </c:pt>
                <c:pt idx="60">
                  <c:v>280.09402985074712</c:v>
                </c:pt>
                <c:pt idx="61">
                  <c:v>280.08910447761281</c:v>
                </c:pt>
                <c:pt idx="62">
                  <c:v>280.08417910447849</c:v>
                </c:pt>
                <c:pt idx="63">
                  <c:v>280.07925373134418</c:v>
                </c:pt>
                <c:pt idx="64">
                  <c:v>280.07432835820987</c:v>
                </c:pt>
                <c:pt idx="65">
                  <c:v>280.06940298507556</c:v>
                </c:pt>
                <c:pt idx="66">
                  <c:v>280.06447761194124</c:v>
                </c:pt>
                <c:pt idx="67">
                  <c:v>280.05955223880693</c:v>
                </c:pt>
                <c:pt idx="68">
                  <c:v>280.05462686567262</c:v>
                </c:pt>
                <c:pt idx="69">
                  <c:v>280.0497014925383</c:v>
                </c:pt>
                <c:pt idx="70">
                  <c:v>280.04477611940399</c:v>
                </c:pt>
                <c:pt idx="71">
                  <c:v>280.03985074626968</c:v>
                </c:pt>
                <c:pt idx="72">
                  <c:v>280.03492537313537</c:v>
                </c:pt>
                <c:pt idx="73">
                  <c:v>280.02999999999997</c:v>
                </c:pt>
                <c:pt idx="74">
                  <c:v>280.02999999999997</c:v>
                </c:pt>
                <c:pt idx="75">
                  <c:v>280.02999999999997</c:v>
                </c:pt>
                <c:pt idx="76">
                  <c:v>280.02999999999997</c:v>
                </c:pt>
                <c:pt idx="77">
                  <c:v>280.02999999999997</c:v>
                </c:pt>
                <c:pt idx="78">
                  <c:v>280.02999999999997</c:v>
                </c:pt>
                <c:pt idx="79">
                  <c:v>280.02999999999997</c:v>
                </c:pt>
                <c:pt idx="80">
                  <c:v>280.02999999999997</c:v>
                </c:pt>
                <c:pt idx="81">
                  <c:v>280.02999999999997</c:v>
                </c:pt>
                <c:pt idx="82">
                  <c:v>280.02999999999997</c:v>
                </c:pt>
                <c:pt idx="83">
                  <c:v>280.02999999999997</c:v>
                </c:pt>
                <c:pt idx="84">
                  <c:v>280.02999999999997</c:v>
                </c:pt>
                <c:pt idx="85">
                  <c:v>280.02999999999997</c:v>
                </c:pt>
                <c:pt idx="86">
                  <c:v>280.02999999999997</c:v>
                </c:pt>
                <c:pt idx="87">
                  <c:v>280.02999999999997</c:v>
                </c:pt>
                <c:pt idx="88">
                  <c:v>280.02999999999997</c:v>
                </c:pt>
                <c:pt idx="89">
                  <c:v>280.02999999999997</c:v>
                </c:pt>
                <c:pt idx="90">
                  <c:v>280.02999999999997</c:v>
                </c:pt>
                <c:pt idx="91">
                  <c:v>280.02999999999997</c:v>
                </c:pt>
                <c:pt idx="92">
                  <c:v>280.02999999999997</c:v>
                </c:pt>
                <c:pt idx="93">
                  <c:v>280.02999999999997</c:v>
                </c:pt>
                <c:pt idx="94">
                  <c:v>280.02999999999997</c:v>
                </c:pt>
                <c:pt idx="95">
                  <c:v>280.02999999999997</c:v>
                </c:pt>
                <c:pt idx="96">
                  <c:v>280.02999999999997</c:v>
                </c:pt>
                <c:pt idx="97">
                  <c:v>280.02999999999997</c:v>
                </c:pt>
                <c:pt idx="98">
                  <c:v>280.02999999999997</c:v>
                </c:pt>
                <c:pt idx="99">
                  <c:v>280.02999999999997</c:v>
                </c:pt>
                <c:pt idx="100">
                  <c:v>280.02999999999997</c:v>
                </c:pt>
                <c:pt idx="101">
                  <c:v>280.02999999999997</c:v>
                </c:pt>
                <c:pt idx="102">
                  <c:v>280.02999999999997</c:v>
                </c:pt>
                <c:pt idx="103">
                  <c:v>280.02999999999997</c:v>
                </c:pt>
                <c:pt idx="104">
                  <c:v>280.02999999999997</c:v>
                </c:pt>
                <c:pt idx="105">
                  <c:v>280.04899999999998</c:v>
                </c:pt>
                <c:pt idx="106">
                  <c:v>280.06799999999998</c:v>
                </c:pt>
                <c:pt idx="107">
                  <c:v>280.08699999999999</c:v>
                </c:pt>
                <c:pt idx="108">
                  <c:v>280.10599999999999</c:v>
                </c:pt>
                <c:pt idx="109">
                  <c:v>280.125</c:v>
                </c:pt>
                <c:pt idx="110">
                  <c:v>280.14400000000001</c:v>
                </c:pt>
                <c:pt idx="111">
                  <c:v>280.16300000000001</c:v>
                </c:pt>
                <c:pt idx="112">
                  <c:v>280.18200000000002</c:v>
                </c:pt>
                <c:pt idx="113">
                  <c:v>280.20100000000002</c:v>
                </c:pt>
                <c:pt idx="114">
                  <c:v>280.22000000000003</c:v>
                </c:pt>
                <c:pt idx="115">
                  <c:v>280.23900000000003</c:v>
                </c:pt>
                <c:pt idx="116">
                  <c:v>280.25800000000004</c:v>
                </c:pt>
                <c:pt idx="117">
                  <c:v>280.27700000000004</c:v>
                </c:pt>
                <c:pt idx="118">
                  <c:v>280.29600000000005</c:v>
                </c:pt>
                <c:pt idx="119">
                  <c:v>280.31500000000005</c:v>
                </c:pt>
                <c:pt idx="120">
                  <c:v>280.33400000000006</c:v>
                </c:pt>
                <c:pt idx="121">
                  <c:v>280.35300000000007</c:v>
                </c:pt>
                <c:pt idx="122">
                  <c:v>280.37200000000007</c:v>
                </c:pt>
                <c:pt idx="123">
                  <c:v>280.39100000000008</c:v>
                </c:pt>
                <c:pt idx="124">
                  <c:v>280.41000000000008</c:v>
                </c:pt>
                <c:pt idx="125">
                  <c:v>280.42900000000009</c:v>
                </c:pt>
                <c:pt idx="126">
                  <c:v>280.44800000000009</c:v>
                </c:pt>
                <c:pt idx="127">
                  <c:v>280.4670000000001</c:v>
                </c:pt>
                <c:pt idx="128">
                  <c:v>280.4860000000001</c:v>
                </c:pt>
                <c:pt idx="129">
                  <c:v>280.50500000000011</c:v>
                </c:pt>
                <c:pt idx="130">
                  <c:v>280.52400000000011</c:v>
                </c:pt>
                <c:pt idx="131">
                  <c:v>280.54300000000012</c:v>
                </c:pt>
                <c:pt idx="132">
                  <c:v>280.56200000000013</c:v>
                </c:pt>
                <c:pt idx="133">
                  <c:v>280.58100000000013</c:v>
                </c:pt>
                <c:pt idx="134">
                  <c:v>280.60000000000002</c:v>
                </c:pt>
                <c:pt idx="135">
                  <c:v>280.59838709677422</c:v>
                </c:pt>
                <c:pt idx="136">
                  <c:v>280.59677419354841</c:v>
                </c:pt>
                <c:pt idx="137">
                  <c:v>280.59516129032261</c:v>
                </c:pt>
                <c:pt idx="138">
                  <c:v>280.5935483870968</c:v>
                </c:pt>
                <c:pt idx="139">
                  <c:v>280.591935483871</c:v>
                </c:pt>
                <c:pt idx="140">
                  <c:v>280.59032258064519</c:v>
                </c:pt>
                <c:pt idx="141">
                  <c:v>280.58870967741939</c:v>
                </c:pt>
                <c:pt idx="142">
                  <c:v>280.58709677419358</c:v>
                </c:pt>
                <c:pt idx="143">
                  <c:v>280.58548387096778</c:v>
                </c:pt>
                <c:pt idx="144">
                  <c:v>280.58387096774197</c:v>
                </c:pt>
                <c:pt idx="145">
                  <c:v>280.58225806451617</c:v>
                </c:pt>
                <c:pt idx="146">
                  <c:v>280.58064516129036</c:v>
                </c:pt>
                <c:pt idx="147">
                  <c:v>280.57903225806456</c:v>
                </c:pt>
                <c:pt idx="148">
                  <c:v>280.57741935483875</c:v>
                </c:pt>
                <c:pt idx="149">
                  <c:v>280.57580645161295</c:v>
                </c:pt>
                <c:pt idx="150">
                  <c:v>280.57419354838714</c:v>
                </c:pt>
                <c:pt idx="151">
                  <c:v>280.57258064516134</c:v>
                </c:pt>
                <c:pt idx="152">
                  <c:v>280.57096774193553</c:v>
                </c:pt>
                <c:pt idx="153">
                  <c:v>280.56935483870973</c:v>
                </c:pt>
                <c:pt idx="154">
                  <c:v>280.56774193548392</c:v>
                </c:pt>
                <c:pt idx="155">
                  <c:v>280.56612903225812</c:v>
                </c:pt>
                <c:pt idx="156">
                  <c:v>280.56451612903231</c:v>
                </c:pt>
                <c:pt idx="157">
                  <c:v>280.56290322580651</c:v>
                </c:pt>
                <c:pt idx="158">
                  <c:v>280.5612903225807</c:v>
                </c:pt>
                <c:pt idx="159">
                  <c:v>280.5596774193549</c:v>
                </c:pt>
                <c:pt idx="160">
                  <c:v>280.55806451612909</c:v>
                </c:pt>
                <c:pt idx="161">
                  <c:v>280.55645161290329</c:v>
                </c:pt>
                <c:pt idx="162">
                  <c:v>280.55483870967748</c:v>
                </c:pt>
                <c:pt idx="163">
                  <c:v>280.55322580645168</c:v>
                </c:pt>
                <c:pt idx="164">
                  <c:v>280.55161290322587</c:v>
                </c:pt>
                <c:pt idx="165">
                  <c:v>280.55</c:v>
                </c:pt>
                <c:pt idx="166">
                  <c:v>280.55</c:v>
                </c:pt>
                <c:pt idx="167">
                  <c:v>280.55</c:v>
                </c:pt>
                <c:pt idx="168">
                  <c:v>280.55</c:v>
                </c:pt>
                <c:pt idx="169">
                  <c:v>280.55</c:v>
                </c:pt>
                <c:pt idx="170">
                  <c:v>280.55</c:v>
                </c:pt>
                <c:pt idx="171">
                  <c:v>280.55</c:v>
                </c:pt>
                <c:pt idx="172">
                  <c:v>280.55</c:v>
                </c:pt>
                <c:pt idx="173">
                  <c:v>280.55</c:v>
                </c:pt>
                <c:pt idx="174">
                  <c:v>280.55</c:v>
                </c:pt>
                <c:pt idx="175">
                  <c:v>280.55</c:v>
                </c:pt>
                <c:pt idx="176">
                  <c:v>280.55</c:v>
                </c:pt>
                <c:pt idx="177">
                  <c:v>280.55</c:v>
                </c:pt>
                <c:pt idx="178">
                  <c:v>280.55</c:v>
                </c:pt>
                <c:pt idx="179">
                  <c:v>280.55</c:v>
                </c:pt>
                <c:pt idx="180">
                  <c:v>280.55</c:v>
                </c:pt>
                <c:pt idx="181">
                  <c:v>280.55</c:v>
                </c:pt>
                <c:pt idx="182">
                  <c:v>280.55</c:v>
                </c:pt>
                <c:pt idx="183">
                  <c:v>280.55</c:v>
                </c:pt>
                <c:pt idx="184">
                  <c:v>280.55</c:v>
                </c:pt>
                <c:pt idx="185">
                  <c:v>280.55</c:v>
                </c:pt>
                <c:pt idx="186">
                  <c:v>280.55</c:v>
                </c:pt>
                <c:pt idx="187">
                  <c:v>280.55</c:v>
                </c:pt>
                <c:pt idx="188">
                  <c:v>280.55</c:v>
                </c:pt>
                <c:pt idx="189">
                  <c:v>280.55</c:v>
                </c:pt>
                <c:pt idx="190">
                  <c:v>280.55</c:v>
                </c:pt>
                <c:pt idx="191">
                  <c:v>280.55</c:v>
                </c:pt>
                <c:pt idx="192">
                  <c:v>280.55</c:v>
                </c:pt>
                <c:pt idx="193">
                  <c:v>280.55</c:v>
                </c:pt>
                <c:pt idx="194">
                  <c:v>280.55</c:v>
                </c:pt>
                <c:pt idx="195">
                  <c:v>280.55</c:v>
                </c:pt>
                <c:pt idx="196">
                  <c:v>280.55</c:v>
                </c:pt>
                <c:pt idx="197">
                  <c:v>280.55</c:v>
                </c:pt>
                <c:pt idx="198">
                  <c:v>280.55</c:v>
                </c:pt>
                <c:pt idx="199">
                  <c:v>280.55</c:v>
                </c:pt>
                <c:pt idx="200">
                  <c:v>280.55</c:v>
                </c:pt>
                <c:pt idx="201">
                  <c:v>280.55</c:v>
                </c:pt>
                <c:pt idx="202">
                  <c:v>280.55</c:v>
                </c:pt>
                <c:pt idx="203">
                  <c:v>280.55</c:v>
                </c:pt>
                <c:pt idx="204">
                  <c:v>280.55</c:v>
                </c:pt>
                <c:pt idx="205">
                  <c:v>280.55</c:v>
                </c:pt>
                <c:pt idx="206">
                  <c:v>280.55</c:v>
                </c:pt>
                <c:pt idx="207">
                  <c:v>280.55</c:v>
                </c:pt>
                <c:pt idx="208">
                  <c:v>280.55</c:v>
                </c:pt>
                <c:pt idx="209">
                  <c:v>280.55</c:v>
                </c:pt>
                <c:pt idx="210">
                  <c:v>280.55</c:v>
                </c:pt>
                <c:pt idx="211">
                  <c:v>280.55</c:v>
                </c:pt>
                <c:pt idx="212">
                  <c:v>280.55</c:v>
                </c:pt>
                <c:pt idx="213">
                  <c:v>280.55</c:v>
                </c:pt>
                <c:pt idx="214">
                  <c:v>280.55</c:v>
                </c:pt>
                <c:pt idx="215">
                  <c:v>280.55</c:v>
                </c:pt>
                <c:pt idx="216">
                  <c:v>280.55</c:v>
                </c:pt>
                <c:pt idx="217">
                  <c:v>280.55</c:v>
                </c:pt>
                <c:pt idx="218">
                  <c:v>280.55</c:v>
                </c:pt>
                <c:pt idx="219">
                  <c:v>280.55</c:v>
                </c:pt>
                <c:pt idx="220">
                  <c:v>280.55</c:v>
                </c:pt>
                <c:pt idx="221">
                  <c:v>280.55</c:v>
                </c:pt>
                <c:pt idx="222">
                  <c:v>280.55</c:v>
                </c:pt>
                <c:pt idx="223">
                  <c:v>280.55</c:v>
                </c:pt>
                <c:pt idx="224">
                  <c:v>280.55</c:v>
                </c:pt>
                <c:pt idx="225">
                  <c:v>280.55</c:v>
                </c:pt>
                <c:pt idx="226">
                  <c:v>280.55</c:v>
                </c:pt>
                <c:pt idx="227">
                  <c:v>280.55</c:v>
                </c:pt>
                <c:pt idx="228">
                  <c:v>280.55</c:v>
                </c:pt>
                <c:pt idx="229">
                  <c:v>280.55</c:v>
                </c:pt>
                <c:pt idx="230">
                  <c:v>280.55</c:v>
                </c:pt>
                <c:pt idx="231">
                  <c:v>280.55</c:v>
                </c:pt>
                <c:pt idx="232">
                  <c:v>280.55</c:v>
                </c:pt>
                <c:pt idx="233">
                  <c:v>280.55</c:v>
                </c:pt>
                <c:pt idx="234">
                  <c:v>280.55</c:v>
                </c:pt>
                <c:pt idx="235">
                  <c:v>280.55</c:v>
                </c:pt>
                <c:pt idx="236">
                  <c:v>280.55</c:v>
                </c:pt>
                <c:pt idx="237">
                  <c:v>280.55</c:v>
                </c:pt>
                <c:pt idx="238">
                  <c:v>280.55</c:v>
                </c:pt>
                <c:pt idx="239">
                  <c:v>280.55</c:v>
                </c:pt>
                <c:pt idx="240">
                  <c:v>280.55</c:v>
                </c:pt>
                <c:pt idx="241">
                  <c:v>280.55</c:v>
                </c:pt>
                <c:pt idx="242">
                  <c:v>280.55</c:v>
                </c:pt>
                <c:pt idx="243">
                  <c:v>280.55</c:v>
                </c:pt>
                <c:pt idx="244">
                  <c:v>280.55</c:v>
                </c:pt>
                <c:pt idx="245">
                  <c:v>280.55</c:v>
                </c:pt>
                <c:pt idx="246">
                  <c:v>280.55</c:v>
                </c:pt>
                <c:pt idx="247">
                  <c:v>280.55</c:v>
                </c:pt>
                <c:pt idx="248">
                  <c:v>280.55</c:v>
                </c:pt>
                <c:pt idx="249">
                  <c:v>280.55</c:v>
                </c:pt>
                <c:pt idx="250">
                  <c:v>280.55</c:v>
                </c:pt>
                <c:pt idx="251">
                  <c:v>280.55</c:v>
                </c:pt>
                <c:pt idx="252">
                  <c:v>280.55</c:v>
                </c:pt>
                <c:pt idx="253">
                  <c:v>280.55</c:v>
                </c:pt>
                <c:pt idx="254">
                  <c:v>280.55</c:v>
                </c:pt>
                <c:pt idx="255">
                  <c:v>280.55</c:v>
                </c:pt>
                <c:pt idx="256">
                  <c:v>280.54399999999998</c:v>
                </c:pt>
                <c:pt idx="257" formatCode="General">
                  <c:v>280.55</c:v>
                </c:pt>
                <c:pt idx="258">
                  <c:v>280.54666666666668</c:v>
                </c:pt>
                <c:pt idx="259">
                  <c:v>280.54333333333335</c:v>
                </c:pt>
                <c:pt idx="260">
                  <c:v>280.54000000000002</c:v>
                </c:pt>
                <c:pt idx="261">
                  <c:v>280.53666666666669</c:v>
                </c:pt>
                <c:pt idx="262">
                  <c:v>280.53333333333336</c:v>
                </c:pt>
                <c:pt idx="263">
                  <c:v>280.53000000000003</c:v>
                </c:pt>
                <c:pt idx="264">
                  <c:v>280.5266666666667</c:v>
                </c:pt>
                <c:pt idx="265">
                  <c:v>280.52333333333337</c:v>
                </c:pt>
                <c:pt idx="266">
                  <c:v>280.52000000000004</c:v>
                </c:pt>
                <c:pt idx="267">
                  <c:v>280.51666666666671</c:v>
                </c:pt>
                <c:pt idx="268">
                  <c:v>280.51333333333338</c:v>
                </c:pt>
                <c:pt idx="269">
                  <c:v>280.51000000000005</c:v>
                </c:pt>
                <c:pt idx="270">
                  <c:v>280.50666666666672</c:v>
                </c:pt>
                <c:pt idx="271">
                  <c:v>280.50333333333339</c:v>
                </c:pt>
                <c:pt idx="272">
                  <c:v>280.50000000000006</c:v>
                </c:pt>
                <c:pt idx="273">
                  <c:v>280.49666666666673</c:v>
                </c:pt>
                <c:pt idx="274">
                  <c:v>280.4933333333334</c:v>
                </c:pt>
                <c:pt idx="275">
                  <c:v>280.49000000000007</c:v>
                </c:pt>
                <c:pt idx="276">
                  <c:v>280.48666666666674</c:v>
                </c:pt>
                <c:pt idx="277">
                  <c:v>280.48333333333341</c:v>
                </c:pt>
                <c:pt idx="278">
                  <c:v>280.48000000000008</c:v>
                </c:pt>
                <c:pt idx="279">
                  <c:v>280.47666666666674</c:v>
                </c:pt>
                <c:pt idx="280">
                  <c:v>280.47333333333341</c:v>
                </c:pt>
                <c:pt idx="281">
                  <c:v>280.47000000000008</c:v>
                </c:pt>
                <c:pt idx="282">
                  <c:v>280.46666666666675</c:v>
                </c:pt>
                <c:pt idx="283">
                  <c:v>280.46333333333342</c:v>
                </c:pt>
                <c:pt idx="284">
                  <c:v>280.46000000000009</c:v>
                </c:pt>
                <c:pt idx="285">
                  <c:v>280.45666666666676</c:v>
                </c:pt>
                <c:pt idx="286">
                  <c:v>280.45333333333343</c:v>
                </c:pt>
                <c:pt idx="287" formatCode="General">
                  <c:v>280.45</c:v>
                </c:pt>
                <c:pt idx="288">
                  <c:v>280.45</c:v>
                </c:pt>
                <c:pt idx="289">
                  <c:v>280.45</c:v>
                </c:pt>
                <c:pt idx="290">
                  <c:v>280.45</c:v>
                </c:pt>
                <c:pt idx="291">
                  <c:v>280.45</c:v>
                </c:pt>
                <c:pt idx="292">
                  <c:v>280.45</c:v>
                </c:pt>
                <c:pt idx="293">
                  <c:v>280.45</c:v>
                </c:pt>
                <c:pt idx="294">
                  <c:v>280.45</c:v>
                </c:pt>
                <c:pt idx="295">
                  <c:v>280.45</c:v>
                </c:pt>
                <c:pt idx="296">
                  <c:v>280.45</c:v>
                </c:pt>
                <c:pt idx="297">
                  <c:v>280.45</c:v>
                </c:pt>
                <c:pt idx="298">
                  <c:v>280.45</c:v>
                </c:pt>
                <c:pt idx="299">
                  <c:v>280.45</c:v>
                </c:pt>
                <c:pt idx="300">
                  <c:v>280.45</c:v>
                </c:pt>
                <c:pt idx="301">
                  <c:v>280.45</c:v>
                </c:pt>
                <c:pt idx="302">
                  <c:v>280.45</c:v>
                </c:pt>
                <c:pt idx="303">
                  <c:v>280.45</c:v>
                </c:pt>
                <c:pt idx="304">
                  <c:v>280.45</c:v>
                </c:pt>
                <c:pt idx="305">
                  <c:v>280.45</c:v>
                </c:pt>
                <c:pt idx="306">
                  <c:v>280.45</c:v>
                </c:pt>
                <c:pt idx="307">
                  <c:v>280.45</c:v>
                </c:pt>
                <c:pt idx="308">
                  <c:v>280.45</c:v>
                </c:pt>
                <c:pt idx="309">
                  <c:v>280.45</c:v>
                </c:pt>
                <c:pt idx="310">
                  <c:v>280.45</c:v>
                </c:pt>
                <c:pt idx="311">
                  <c:v>280.45</c:v>
                </c:pt>
                <c:pt idx="312">
                  <c:v>280.45</c:v>
                </c:pt>
                <c:pt idx="313">
                  <c:v>280.45</c:v>
                </c:pt>
                <c:pt idx="314">
                  <c:v>280.45</c:v>
                </c:pt>
                <c:pt idx="315">
                  <c:v>280.45</c:v>
                </c:pt>
                <c:pt idx="316">
                  <c:v>280.45</c:v>
                </c:pt>
                <c:pt idx="317">
                  <c:v>280.45</c:v>
                </c:pt>
                <c:pt idx="318">
                  <c:v>280.45</c:v>
                </c:pt>
                <c:pt idx="319">
                  <c:v>280.45</c:v>
                </c:pt>
                <c:pt idx="320">
                  <c:v>280.45</c:v>
                </c:pt>
                <c:pt idx="321">
                  <c:v>280.45</c:v>
                </c:pt>
                <c:pt idx="322">
                  <c:v>280.45</c:v>
                </c:pt>
                <c:pt idx="323">
                  <c:v>280.45</c:v>
                </c:pt>
                <c:pt idx="324">
                  <c:v>280.45</c:v>
                </c:pt>
                <c:pt idx="325">
                  <c:v>280.45</c:v>
                </c:pt>
                <c:pt idx="326">
                  <c:v>280.45</c:v>
                </c:pt>
                <c:pt idx="327">
                  <c:v>280.45</c:v>
                </c:pt>
                <c:pt idx="328">
                  <c:v>280.45</c:v>
                </c:pt>
                <c:pt idx="329">
                  <c:v>280.45</c:v>
                </c:pt>
                <c:pt idx="330">
                  <c:v>280.45</c:v>
                </c:pt>
                <c:pt idx="331">
                  <c:v>280.45</c:v>
                </c:pt>
                <c:pt idx="332">
                  <c:v>280.45</c:v>
                </c:pt>
                <c:pt idx="333">
                  <c:v>280.45</c:v>
                </c:pt>
                <c:pt idx="334">
                  <c:v>280.45</c:v>
                </c:pt>
                <c:pt idx="335">
                  <c:v>280.447</c:v>
                </c:pt>
                <c:pt idx="336">
                  <c:v>280.44400000000002</c:v>
                </c:pt>
                <c:pt idx="337">
                  <c:v>280.44100000000003</c:v>
                </c:pt>
                <c:pt idx="338">
                  <c:v>280.43800000000005</c:v>
                </c:pt>
                <c:pt idx="339">
                  <c:v>280.43500000000006</c:v>
                </c:pt>
                <c:pt idx="340">
                  <c:v>280.43200000000007</c:v>
                </c:pt>
                <c:pt idx="341">
                  <c:v>280.42900000000009</c:v>
                </c:pt>
                <c:pt idx="342">
                  <c:v>280.4260000000001</c:v>
                </c:pt>
                <c:pt idx="343">
                  <c:v>280.42300000000012</c:v>
                </c:pt>
                <c:pt idx="344">
                  <c:v>280.42000000000013</c:v>
                </c:pt>
                <c:pt idx="345">
                  <c:v>280.41700000000014</c:v>
                </c:pt>
                <c:pt idx="346">
                  <c:v>280.41400000000016</c:v>
                </c:pt>
                <c:pt idx="347">
                  <c:v>280.41100000000017</c:v>
                </c:pt>
                <c:pt idx="348">
                  <c:v>280.40800000000019</c:v>
                </c:pt>
                <c:pt idx="349">
                  <c:v>280.4050000000002</c:v>
                </c:pt>
                <c:pt idx="350">
                  <c:v>280.40200000000021</c:v>
                </c:pt>
                <c:pt idx="351">
                  <c:v>280.39900000000023</c:v>
                </c:pt>
                <c:pt idx="352">
                  <c:v>280.39600000000024</c:v>
                </c:pt>
                <c:pt idx="353">
                  <c:v>280.39300000000026</c:v>
                </c:pt>
                <c:pt idx="354">
                  <c:v>280.39000000000027</c:v>
                </c:pt>
                <c:pt idx="355">
                  <c:v>280.38700000000028</c:v>
                </c:pt>
                <c:pt idx="356">
                  <c:v>280.3840000000003</c:v>
                </c:pt>
                <c:pt idx="357">
                  <c:v>280.38100000000031</c:v>
                </c:pt>
                <c:pt idx="358">
                  <c:v>280.37800000000033</c:v>
                </c:pt>
                <c:pt idx="359">
                  <c:v>280.37500000000034</c:v>
                </c:pt>
                <c:pt idx="360">
                  <c:v>280.37200000000036</c:v>
                </c:pt>
                <c:pt idx="361">
                  <c:v>280.36900000000037</c:v>
                </c:pt>
                <c:pt idx="362">
                  <c:v>280.36600000000038</c:v>
                </c:pt>
                <c:pt idx="363">
                  <c:v>280.3630000000004</c:v>
                </c:pt>
                <c:pt idx="364">
                  <c:v>280.36</c:v>
                </c:pt>
              </c:numCache>
            </c:numRef>
          </c:val>
        </c:ser>
        <c:ser>
          <c:idx val="5"/>
          <c:order val="5"/>
          <c:tx>
            <c:strRef>
              <c:f>MARYWL.TABLE!$B$4:$B$9</c:f>
              <c:strCache>
                <c:ptCount val="1"/>
                <c:pt idx="0">
                  <c:v>WATER  LEVEL 2006  - metres GSC</c:v>
                </c:pt>
              </c:strCache>
            </c:strRef>
          </c:tx>
          <c:cat>
            <c:numRef>
              <c:f>MARYWL.TABLE!$A$10:$A$374</c:f>
              <c:numCache>
                <c:formatCode>d\-mmm</c:formatCode>
                <c:ptCount val="365"/>
                <c:pt idx="0">
                  <c:v>36892</c:v>
                </c:pt>
                <c:pt idx="1">
                  <c:v>36893</c:v>
                </c:pt>
                <c:pt idx="2">
                  <c:v>36894</c:v>
                </c:pt>
                <c:pt idx="3">
                  <c:v>36895</c:v>
                </c:pt>
                <c:pt idx="4">
                  <c:v>36896</c:v>
                </c:pt>
                <c:pt idx="5">
                  <c:v>36897</c:v>
                </c:pt>
                <c:pt idx="6">
                  <c:v>36898</c:v>
                </c:pt>
                <c:pt idx="7">
                  <c:v>36899</c:v>
                </c:pt>
                <c:pt idx="8">
                  <c:v>36900</c:v>
                </c:pt>
                <c:pt idx="9">
                  <c:v>36901</c:v>
                </c:pt>
                <c:pt idx="10">
                  <c:v>36902</c:v>
                </c:pt>
                <c:pt idx="11">
                  <c:v>36903</c:v>
                </c:pt>
                <c:pt idx="12">
                  <c:v>36904</c:v>
                </c:pt>
                <c:pt idx="13">
                  <c:v>36905</c:v>
                </c:pt>
                <c:pt idx="14">
                  <c:v>36906</c:v>
                </c:pt>
                <c:pt idx="15">
                  <c:v>36907</c:v>
                </c:pt>
                <c:pt idx="16">
                  <c:v>36908</c:v>
                </c:pt>
                <c:pt idx="17">
                  <c:v>36909</c:v>
                </c:pt>
                <c:pt idx="18">
                  <c:v>36910</c:v>
                </c:pt>
                <c:pt idx="19">
                  <c:v>36911</c:v>
                </c:pt>
                <c:pt idx="20">
                  <c:v>36912</c:v>
                </c:pt>
                <c:pt idx="21">
                  <c:v>36913</c:v>
                </c:pt>
                <c:pt idx="22">
                  <c:v>36914</c:v>
                </c:pt>
                <c:pt idx="23">
                  <c:v>36915</c:v>
                </c:pt>
                <c:pt idx="24">
                  <c:v>36916</c:v>
                </c:pt>
                <c:pt idx="25">
                  <c:v>36917</c:v>
                </c:pt>
                <c:pt idx="26">
                  <c:v>36918</c:v>
                </c:pt>
                <c:pt idx="27">
                  <c:v>36919</c:v>
                </c:pt>
                <c:pt idx="28">
                  <c:v>36920</c:v>
                </c:pt>
                <c:pt idx="29">
                  <c:v>36921</c:v>
                </c:pt>
                <c:pt idx="30">
                  <c:v>36922</c:v>
                </c:pt>
                <c:pt idx="31">
                  <c:v>36923</c:v>
                </c:pt>
                <c:pt idx="32">
                  <c:v>36924</c:v>
                </c:pt>
                <c:pt idx="33">
                  <c:v>36925</c:v>
                </c:pt>
                <c:pt idx="34">
                  <c:v>36926</c:v>
                </c:pt>
                <c:pt idx="35">
                  <c:v>36927</c:v>
                </c:pt>
                <c:pt idx="36">
                  <c:v>36928</c:v>
                </c:pt>
                <c:pt idx="37">
                  <c:v>36929</c:v>
                </c:pt>
                <c:pt idx="38">
                  <c:v>36930</c:v>
                </c:pt>
                <c:pt idx="39">
                  <c:v>36931</c:v>
                </c:pt>
                <c:pt idx="40">
                  <c:v>36932</c:v>
                </c:pt>
                <c:pt idx="41">
                  <c:v>36933</c:v>
                </c:pt>
                <c:pt idx="42">
                  <c:v>36934</c:v>
                </c:pt>
                <c:pt idx="43">
                  <c:v>36935</c:v>
                </c:pt>
                <c:pt idx="44">
                  <c:v>36936</c:v>
                </c:pt>
                <c:pt idx="45">
                  <c:v>36937</c:v>
                </c:pt>
                <c:pt idx="46">
                  <c:v>36938</c:v>
                </c:pt>
                <c:pt idx="47">
                  <c:v>36939</c:v>
                </c:pt>
                <c:pt idx="48">
                  <c:v>36940</c:v>
                </c:pt>
                <c:pt idx="49">
                  <c:v>36941</c:v>
                </c:pt>
                <c:pt idx="50">
                  <c:v>36942</c:v>
                </c:pt>
                <c:pt idx="51">
                  <c:v>36943</c:v>
                </c:pt>
                <c:pt idx="52">
                  <c:v>36944</c:v>
                </c:pt>
                <c:pt idx="53">
                  <c:v>36945</c:v>
                </c:pt>
                <c:pt idx="54">
                  <c:v>36946</c:v>
                </c:pt>
                <c:pt idx="55">
                  <c:v>36947</c:v>
                </c:pt>
                <c:pt idx="56">
                  <c:v>36948</c:v>
                </c:pt>
                <c:pt idx="57">
                  <c:v>36949</c:v>
                </c:pt>
                <c:pt idx="58">
                  <c:v>36950</c:v>
                </c:pt>
                <c:pt idx="59">
                  <c:v>36951</c:v>
                </c:pt>
                <c:pt idx="60">
                  <c:v>36952</c:v>
                </c:pt>
                <c:pt idx="61">
                  <c:v>36953</c:v>
                </c:pt>
                <c:pt idx="62">
                  <c:v>36954</c:v>
                </c:pt>
                <c:pt idx="63">
                  <c:v>36955</c:v>
                </c:pt>
                <c:pt idx="64">
                  <c:v>36956</c:v>
                </c:pt>
                <c:pt idx="65">
                  <c:v>36957</c:v>
                </c:pt>
                <c:pt idx="66">
                  <c:v>36958</c:v>
                </c:pt>
                <c:pt idx="67">
                  <c:v>36959</c:v>
                </c:pt>
                <c:pt idx="68">
                  <c:v>36960</c:v>
                </c:pt>
                <c:pt idx="69">
                  <c:v>36961</c:v>
                </c:pt>
                <c:pt idx="70">
                  <c:v>36962</c:v>
                </c:pt>
                <c:pt idx="71">
                  <c:v>36963</c:v>
                </c:pt>
                <c:pt idx="72">
                  <c:v>36964</c:v>
                </c:pt>
                <c:pt idx="73">
                  <c:v>36965</c:v>
                </c:pt>
                <c:pt idx="74">
                  <c:v>36966</c:v>
                </c:pt>
                <c:pt idx="75">
                  <c:v>36967</c:v>
                </c:pt>
                <c:pt idx="76">
                  <c:v>36968</c:v>
                </c:pt>
                <c:pt idx="77">
                  <c:v>36969</c:v>
                </c:pt>
                <c:pt idx="78">
                  <c:v>36970</c:v>
                </c:pt>
                <c:pt idx="79">
                  <c:v>36971</c:v>
                </c:pt>
                <c:pt idx="80">
                  <c:v>36972</c:v>
                </c:pt>
                <c:pt idx="81">
                  <c:v>36973</c:v>
                </c:pt>
                <c:pt idx="82">
                  <c:v>36974</c:v>
                </c:pt>
                <c:pt idx="83">
                  <c:v>36975</c:v>
                </c:pt>
                <c:pt idx="84">
                  <c:v>36976</c:v>
                </c:pt>
                <c:pt idx="85">
                  <c:v>36977</c:v>
                </c:pt>
                <c:pt idx="86">
                  <c:v>36978</c:v>
                </c:pt>
                <c:pt idx="87">
                  <c:v>36979</c:v>
                </c:pt>
                <c:pt idx="88">
                  <c:v>36980</c:v>
                </c:pt>
                <c:pt idx="89">
                  <c:v>36981</c:v>
                </c:pt>
                <c:pt idx="90">
                  <c:v>36982</c:v>
                </c:pt>
                <c:pt idx="91">
                  <c:v>36983</c:v>
                </c:pt>
                <c:pt idx="92">
                  <c:v>36984</c:v>
                </c:pt>
                <c:pt idx="93">
                  <c:v>36985</c:v>
                </c:pt>
                <c:pt idx="94">
                  <c:v>36986</c:v>
                </c:pt>
                <c:pt idx="95">
                  <c:v>36987</c:v>
                </c:pt>
                <c:pt idx="96">
                  <c:v>36988</c:v>
                </c:pt>
                <c:pt idx="97">
                  <c:v>36989</c:v>
                </c:pt>
                <c:pt idx="98">
                  <c:v>36990</c:v>
                </c:pt>
                <c:pt idx="99">
                  <c:v>36991</c:v>
                </c:pt>
                <c:pt idx="100">
                  <c:v>36992</c:v>
                </c:pt>
                <c:pt idx="101">
                  <c:v>36993</c:v>
                </c:pt>
                <c:pt idx="102">
                  <c:v>36994</c:v>
                </c:pt>
                <c:pt idx="103">
                  <c:v>36995</c:v>
                </c:pt>
                <c:pt idx="104">
                  <c:v>36996</c:v>
                </c:pt>
                <c:pt idx="105">
                  <c:v>36997</c:v>
                </c:pt>
                <c:pt idx="106">
                  <c:v>36998</c:v>
                </c:pt>
                <c:pt idx="107">
                  <c:v>36999</c:v>
                </c:pt>
                <c:pt idx="108">
                  <c:v>37000</c:v>
                </c:pt>
                <c:pt idx="109">
                  <c:v>37001</c:v>
                </c:pt>
                <c:pt idx="110">
                  <c:v>37002</c:v>
                </c:pt>
                <c:pt idx="111">
                  <c:v>37003</c:v>
                </c:pt>
                <c:pt idx="112">
                  <c:v>37004</c:v>
                </c:pt>
                <c:pt idx="113">
                  <c:v>37005</c:v>
                </c:pt>
                <c:pt idx="114">
                  <c:v>37006</c:v>
                </c:pt>
                <c:pt idx="115">
                  <c:v>37007</c:v>
                </c:pt>
                <c:pt idx="116">
                  <c:v>37008</c:v>
                </c:pt>
                <c:pt idx="117">
                  <c:v>37009</c:v>
                </c:pt>
                <c:pt idx="118">
                  <c:v>37010</c:v>
                </c:pt>
                <c:pt idx="119">
                  <c:v>37011</c:v>
                </c:pt>
                <c:pt idx="120">
                  <c:v>37012</c:v>
                </c:pt>
                <c:pt idx="121">
                  <c:v>37013</c:v>
                </c:pt>
                <c:pt idx="122">
                  <c:v>37014</c:v>
                </c:pt>
                <c:pt idx="123">
                  <c:v>37015</c:v>
                </c:pt>
                <c:pt idx="124">
                  <c:v>37016</c:v>
                </c:pt>
                <c:pt idx="125">
                  <c:v>37017</c:v>
                </c:pt>
                <c:pt idx="126">
                  <c:v>37018</c:v>
                </c:pt>
                <c:pt idx="127">
                  <c:v>37019</c:v>
                </c:pt>
                <c:pt idx="128">
                  <c:v>37020</c:v>
                </c:pt>
                <c:pt idx="129">
                  <c:v>37021</c:v>
                </c:pt>
                <c:pt idx="130">
                  <c:v>37022</c:v>
                </c:pt>
                <c:pt idx="131">
                  <c:v>37023</c:v>
                </c:pt>
                <c:pt idx="132">
                  <c:v>37024</c:v>
                </c:pt>
                <c:pt idx="133">
                  <c:v>37025</c:v>
                </c:pt>
                <c:pt idx="134">
                  <c:v>37026</c:v>
                </c:pt>
                <c:pt idx="135">
                  <c:v>37027</c:v>
                </c:pt>
                <c:pt idx="136">
                  <c:v>37028</c:v>
                </c:pt>
                <c:pt idx="137">
                  <c:v>37029</c:v>
                </c:pt>
                <c:pt idx="138">
                  <c:v>37030</c:v>
                </c:pt>
                <c:pt idx="139">
                  <c:v>37031</c:v>
                </c:pt>
                <c:pt idx="140">
                  <c:v>37032</c:v>
                </c:pt>
                <c:pt idx="141">
                  <c:v>37033</c:v>
                </c:pt>
                <c:pt idx="142">
                  <c:v>37034</c:v>
                </c:pt>
                <c:pt idx="143">
                  <c:v>37035</c:v>
                </c:pt>
                <c:pt idx="144">
                  <c:v>37036</c:v>
                </c:pt>
                <c:pt idx="145">
                  <c:v>37037</c:v>
                </c:pt>
                <c:pt idx="146">
                  <c:v>37038</c:v>
                </c:pt>
                <c:pt idx="147">
                  <c:v>37039</c:v>
                </c:pt>
                <c:pt idx="148">
                  <c:v>37040</c:v>
                </c:pt>
                <c:pt idx="149">
                  <c:v>37041</c:v>
                </c:pt>
                <c:pt idx="150">
                  <c:v>37042</c:v>
                </c:pt>
                <c:pt idx="151">
                  <c:v>37043</c:v>
                </c:pt>
                <c:pt idx="152">
                  <c:v>37044</c:v>
                </c:pt>
                <c:pt idx="153">
                  <c:v>37045</c:v>
                </c:pt>
                <c:pt idx="154">
                  <c:v>37046</c:v>
                </c:pt>
                <c:pt idx="155">
                  <c:v>37047</c:v>
                </c:pt>
                <c:pt idx="156">
                  <c:v>37048</c:v>
                </c:pt>
                <c:pt idx="157">
                  <c:v>37049</c:v>
                </c:pt>
                <c:pt idx="158">
                  <c:v>37050</c:v>
                </c:pt>
                <c:pt idx="159">
                  <c:v>37051</c:v>
                </c:pt>
                <c:pt idx="160">
                  <c:v>37052</c:v>
                </c:pt>
                <c:pt idx="161">
                  <c:v>37053</c:v>
                </c:pt>
                <c:pt idx="162">
                  <c:v>37054</c:v>
                </c:pt>
                <c:pt idx="163">
                  <c:v>37055</c:v>
                </c:pt>
                <c:pt idx="164">
                  <c:v>37056</c:v>
                </c:pt>
                <c:pt idx="165">
                  <c:v>37057</c:v>
                </c:pt>
                <c:pt idx="166">
                  <c:v>37058</c:v>
                </c:pt>
                <c:pt idx="167">
                  <c:v>37059</c:v>
                </c:pt>
                <c:pt idx="168">
                  <c:v>37060</c:v>
                </c:pt>
                <c:pt idx="169">
                  <c:v>37061</c:v>
                </c:pt>
                <c:pt idx="170">
                  <c:v>37062</c:v>
                </c:pt>
                <c:pt idx="171">
                  <c:v>37063</c:v>
                </c:pt>
                <c:pt idx="172">
                  <c:v>37064</c:v>
                </c:pt>
                <c:pt idx="173">
                  <c:v>37065</c:v>
                </c:pt>
                <c:pt idx="174">
                  <c:v>37066</c:v>
                </c:pt>
                <c:pt idx="175">
                  <c:v>37067</c:v>
                </c:pt>
                <c:pt idx="176">
                  <c:v>37068</c:v>
                </c:pt>
                <c:pt idx="177">
                  <c:v>37069</c:v>
                </c:pt>
                <c:pt idx="178">
                  <c:v>37070</c:v>
                </c:pt>
                <c:pt idx="179">
                  <c:v>37071</c:v>
                </c:pt>
                <c:pt idx="180">
                  <c:v>37072</c:v>
                </c:pt>
                <c:pt idx="181">
                  <c:v>37073</c:v>
                </c:pt>
                <c:pt idx="182">
                  <c:v>37074</c:v>
                </c:pt>
                <c:pt idx="183">
                  <c:v>37075</c:v>
                </c:pt>
                <c:pt idx="184">
                  <c:v>37076</c:v>
                </c:pt>
                <c:pt idx="185">
                  <c:v>37077</c:v>
                </c:pt>
                <c:pt idx="186">
                  <c:v>37078</c:v>
                </c:pt>
                <c:pt idx="187">
                  <c:v>37079</c:v>
                </c:pt>
                <c:pt idx="188">
                  <c:v>37080</c:v>
                </c:pt>
                <c:pt idx="189">
                  <c:v>37081</c:v>
                </c:pt>
                <c:pt idx="190">
                  <c:v>37082</c:v>
                </c:pt>
                <c:pt idx="191">
                  <c:v>37083</c:v>
                </c:pt>
                <c:pt idx="192">
                  <c:v>37084</c:v>
                </c:pt>
                <c:pt idx="193">
                  <c:v>37085</c:v>
                </c:pt>
                <c:pt idx="194">
                  <c:v>37086</c:v>
                </c:pt>
                <c:pt idx="195">
                  <c:v>37087</c:v>
                </c:pt>
                <c:pt idx="196">
                  <c:v>37088</c:v>
                </c:pt>
                <c:pt idx="197">
                  <c:v>37089</c:v>
                </c:pt>
                <c:pt idx="198">
                  <c:v>37090</c:v>
                </c:pt>
                <c:pt idx="199">
                  <c:v>37091</c:v>
                </c:pt>
                <c:pt idx="200">
                  <c:v>37092</c:v>
                </c:pt>
                <c:pt idx="201">
                  <c:v>37093</c:v>
                </c:pt>
                <c:pt idx="202">
                  <c:v>37094</c:v>
                </c:pt>
                <c:pt idx="203">
                  <c:v>37095</c:v>
                </c:pt>
                <c:pt idx="204">
                  <c:v>37096</c:v>
                </c:pt>
                <c:pt idx="205">
                  <c:v>37097</c:v>
                </c:pt>
                <c:pt idx="206">
                  <c:v>37098</c:v>
                </c:pt>
                <c:pt idx="207">
                  <c:v>37099</c:v>
                </c:pt>
                <c:pt idx="208">
                  <c:v>37100</c:v>
                </c:pt>
                <c:pt idx="209">
                  <c:v>37101</c:v>
                </c:pt>
                <c:pt idx="210">
                  <c:v>37102</c:v>
                </c:pt>
                <c:pt idx="211">
                  <c:v>37103</c:v>
                </c:pt>
                <c:pt idx="212">
                  <c:v>37104</c:v>
                </c:pt>
                <c:pt idx="213">
                  <c:v>37105</c:v>
                </c:pt>
                <c:pt idx="214">
                  <c:v>37106</c:v>
                </c:pt>
                <c:pt idx="215">
                  <c:v>37107</c:v>
                </c:pt>
                <c:pt idx="216">
                  <c:v>37108</c:v>
                </c:pt>
                <c:pt idx="217">
                  <c:v>37109</c:v>
                </c:pt>
                <c:pt idx="218">
                  <c:v>37110</c:v>
                </c:pt>
                <c:pt idx="219">
                  <c:v>37111</c:v>
                </c:pt>
                <c:pt idx="220">
                  <c:v>37112</c:v>
                </c:pt>
                <c:pt idx="221">
                  <c:v>37113</c:v>
                </c:pt>
                <c:pt idx="222">
                  <c:v>37114</c:v>
                </c:pt>
                <c:pt idx="223">
                  <c:v>37115</c:v>
                </c:pt>
                <c:pt idx="224">
                  <c:v>37116</c:v>
                </c:pt>
                <c:pt idx="225">
                  <c:v>37117</c:v>
                </c:pt>
                <c:pt idx="226">
                  <c:v>37118</c:v>
                </c:pt>
                <c:pt idx="227">
                  <c:v>37119</c:v>
                </c:pt>
                <c:pt idx="228">
                  <c:v>37120</c:v>
                </c:pt>
                <c:pt idx="229">
                  <c:v>37121</c:v>
                </c:pt>
                <c:pt idx="230">
                  <c:v>37122</c:v>
                </c:pt>
                <c:pt idx="231">
                  <c:v>37123</c:v>
                </c:pt>
                <c:pt idx="232">
                  <c:v>37124</c:v>
                </c:pt>
                <c:pt idx="233">
                  <c:v>37125</c:v>
                </c:pt>
                <c:pt idx="234">
                  <c:v>37126</c:v>
                </c:pt>
                <c:pt idx="235">
                  <c:v>37127</c:v>
                </c:pt>
                <c:pt idx="236">
                  <c:v>37128</c:v>
                </c:pt>
                <c:pt idx="237">
                  <c:v>37129</c:v>
                </c:pt>
                <c:pt idx="238">
                  <c:v>37130</c:v>
                </c:pt>
                <c:pt idx="239">
                  <c:v>37131</c:v>
                </c:pt>
                <c:pt idx="240">
                  <c:v>37132</c:v>
                </c:pt>
                <c:pt idx="241">
                  <c:v>37133</c:v>
                </c:pt>
                <c:pt idx="242">
                  <c:v>37134</c:v>
                </c:pt>
                <c:pt idx="243">
                  <c:v>37135</c:v>
                </c:pt>
                <c:pt idx="244">
                  <c:v>37136</c:v>
                </c:pt>
                <c:pt idx="245">
                  <c:v>37137</c:v>
                </c:pt>
                <c:pt idx="246">
                  <c:v>37138</c:v>
                </c:pt>
                <c:pt idx="247">
                  <c:v>37139</c:v>
                </c:pt>
                <c:pt idx="248">
                  <c:v>37140</c:v>
                </c:pt>
                <c:pt idx="249">
                  <c:v>37141</c:v>
                </c:pt>
                <c:pt idx="250">
                  <c:v>37142</c:v>
                </c:pt>
                <c:pt idx="251">
                  <c:v>37143</c:v>
                </c:pt>
                <c:pt idx="252">
                  <c:v>37144</c:v>
                </c:pt>
                <c:pt idx="253">
                  <c:v>37145</c:v>
                </c:pt>
                <c:pt idx="254">
                  <c:v>37146</c:v>
                </c:pt>
                <c:pt idx="255">
                  <c:v>37147</c:v>
                </c:pt>
                <c:pt idx="256">
                  <c:v>37148</c:v>
                </c:pt>
                <c:pt idx="257">
                  <c:v>37149</c:v>
                </c:pt>
                <c:pt idx="258">
                  <c:v>37150</c:v>
                </c:pt>
                <c:pt idx="259">
                  <c:v>37151</c:v>
                </c:pt>
                <c:pt idx="260">
                  <c:v>37152</c:v>
                </c:pt>
                <c:pt idx="261">
                  <c:v>37153</c:v>
                </c:pt>
                <c:pt idx="262">
                  <c:v>37154</c:v>
                </c:pt>
                <c:pt idx="263">
                  <c:v>37155</c:v>
                </c:pt>
                <c:pt idx="264">
                  <c:v>37156</c:v>
                </c:pt>
                <c:pt idx="265">
                  <c:v>37157</c:v>
                </c:pt>
                <c:pt idx="266">
                  <c:v>37158</c:v>
                </c:pt>
                <c:pt idx="267">
                  <c:v>37159</c:v>
                </c:pt>
                <c:pt idx="268">
                  <c:v>37160</c:v>
                </c:pt>
                <c:pt idx="269">
                  <c:v>37161</c:v>
                </c:pt>
                <c:pt idx="270">
                  <c:v>37162</c:v>
                </c:pt>
                <c:pt idx="271">
                  <c:v>37163</c:v>
                </c:pt>
                <c:pt idx="272">
                  <c:v>37164</c:v>
                </c:pt>
                <c:pt idx="273">
                  <c:v>37165</c:v>
                </c:pt>
                <c:pt idx="274">
                  <c:v>37166</c:v>
                </c:pt>
                <c:pt idx="275">
                  <c:v>37167</c:v>
                </c:pt>
                <c:pt idx="276">
                  <c:v>37168</c:v>
                </c:pt>
                <c:pt idx="277">
                  <c:v>37169</c:v>
                </c:pt>
                <c:pt idx="278">
                  <c:v>37170</c:v>
                </c:pt>
                <c:pt idx="279">
                  <c:v>37171</c:v>
                </c:pt>
                <c:pt idx="280">
                  <c:v>37172</c:v>
                </c:pt>
                <c:pt idx="281">
                  <c:v>37173</c:v>
                </c:pt>
                <c:pt idx="282">
                  <c:v>37174</c:v>
                </c:pt>
                <c:pt idx="283">
                  <c:v>37175</c:v>
                </c:pt>
                <c:pt idx="284">
                  <c:v>37176</c:v>
                </c:pt>
                <c:pt idx="285">
                  <c:v>37177</c:v>
                </c:pt>
                <c:pt idx="286">
                  <c:v>37178</c:v>
                </c:pt>
                <c:pt idx="287">
                  <c:v>37179</c:v>
                </c:pt>
                <c:pt idx="288">
                  <c:v>37180</c:v>
                </c:pt>
                <c:pt idx="289">
                  <c:v>37181</c:v>
                </c:pt>
                <c:pt idx="290">
                  <c:v>37182</c:v>
                </c:pt>
                <c:pt idx="291">
                  <c:v>37183</c:v>
                </c:pt>
                <c:pt idx="292">
                  <c:v>37184</c:v>
                </c:pt>
                <c:pt idx="293">
                  <c:v>37185</c:v>
                </c:pt>
                <c:pt idx="294">
                  <c:v>37186</c:v>
                </c:pt>
                <c:pt idx="295">
                  <c:v>37187</c:v>
                </c:pt>
                <c:pt idx="296">
                  <c:v>37188</c:v>
                </c:pt>
                <c:pt idx="297">
                  <c:v>37189</c:v>
                </c:pt>
                <c:pt idx="298">
                  <c:v>37190</c:v>
                </c:pt>
                <c:pt idx="299">
                  <c:v>37191</c:v>
                </c:pt>
                <c:pt idx="300">
                  <c:v>37192</c:v>
                </c:pt>
                <c:pt idx="301">
                  <c:v>37193</c:v>
                </c:pt>
                <c:pt idx="302">
                  <c:v>37194</c:v>
                </c:pt>
                <c:pt idx="303">
                  <c:v>37195</c:v>
                </c:pt>
                <c:pt idx="304">
                  <c:v>37196</c:v>
                </c:pt>
                <c:pt idx="305">
                  <c:v>37197</c:v>
                </c:pt>
                <c:pt idx="306">
                  <c:v>37198</c:v>
                </c:pt>
                <c:pt idx="307">
                  <c:v>37199</c:v>
                </c:pt>
                <c:pt idx="308">
                  <c:v>37200</c:v>
                </c:pt>
                <c:pt idx="309">
                  <c:v>37201</c:v>
                </c:pt>
                <c:pt idx="310">
                  <c:v>37202</c:v>
                </c:pt>
                <c:pt idx="311">
                  <c:v>37203</c:v>
                </c:pt>
                <c:pt idx="312">
                  <c:v>37204</c:v>
                </c:pt>
                <c:pt idx="313">
                  <c:v>37205</c:v>
                </c:pt>
                <c:pt idx="314">
                  <c:v>37206</c:v>
                </c:pt>
                <c:pt idx="315">
                  <c:v>37207</c:v>
                </c:pt>
                <c:pt idx="316">
                  <c:v>37208</c:v>
                </c:pt>
                <c:pt idx="317">
                  <c:v>37209</c:v>
                </c:pt>
                <c:pt idx="318">
                  <c:v>37210</c:v>
                </c:pt>
                <c:pt idx="319">
                  <c:v>37211</c:v>
                </c:pt>
                <c:pt idx="320">
                  <c:v>37212</c:v>
                </c:pt>
                <c:pt idx="321">
                  <c:v>37213</c:v>
                </c:pt>
                <c:pt idx="322">
                  <c:v>37214</c:v>
                </c:pt>
                <c:pt idx="323">
                  <c:v>37215</c:v>
                </c:pt>
                <c:pt idx="324">
                  <c:v>37216</c:v>
                </c:pt>
                <c:pt idx="325">
                  <c:v>37217</c:v>
                </c:pt>
                <c:pt idx="326">
                  <c:v>37218</c:v>
                </c:pt>
                <c:pt idx="327">
                  <c:v>37219</c:v>
                </c:pt>
                <c:pt idx="328">
                  <c:v>37220</c:v>
                </c:pt>
                <c:pt idx="329">
                  <c:v>37221</c:v>
                </c:pt>
                <c:pt idx="330">
                  <c:v>37222</c:v>
                </c:pt>
                <c:pt idx="331">
                  <c:v>37223</c:v>
                </c:pt>
                <c:pt idx="332">
                  <c:v>37224</c:v>
                </c:pt>
                <c:pt idx="333">
                  <c:v>37225</c:v>
                </c:pt>
                <c:pt idx="334">
                  <c:v>37226</c:v>
                </c:pt>
                <c:pt idx="335">
                  <c:v>37227</c:v>
                </c:pt>
                <c:pt idx="336">
                  <c:v>37228</c:v>
                </c:pt>
                <c:pt idx="337">
                  <c:v>37229</c:v>
                </c:pt>
                <c:pt idx="338">
                  <c:v>37230</c:v>
                </c:pt>
                <c:pt idx="339">
                  <c:v>37231</c:v>
                </c:pt>
                <c:pt idx="340">
                  <c:v>37232</c:v>
                </c:pt>
                <c:pt idx="341">
                  <c:v>37233</c:v>
                </c:pt>
                <c:pt idx="342">
                  <c:v>37234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37240</c:v>
                </c:pt>
                <c:pt idx="349">
                  <c:v>37241</c:v>
                </c:pt>
                <c:pt idx="350">
                  <c:v>37242</c:v>
                </c:pt>
                <c:pt idx="351">
                  <c:v>37243</c:v>
                </c:pt>
                <c:pt idx="352">
                  <c:v>37244</c:v>
                </c:pt>
                <c:pt idx="353">
                  <c:v>37245</c:v>
                </c:pt>
                <c:pt idx="354">
                  <c:v>37246</c:v>
                </c:pt>
                <c:pt idx="355">
                  <c:v>37247</c:v>
                </c:pt>
                <c:pt idx="356">
                  <c:v>37248</c:v>
                </c:pt>
                <c:pt idx="357">
                  <c:v>37249</c:v>
                </c:pt>
                <c:pt idx="358">
                  <c:v>37250</c:v>
                </c:pt>
                <c:pt idx="359">
                  <c:v>37251</c:v>
                </c:pt>
                <c:pt idx="360">
                  <c:v>37252</c:v>
                </c:pt>
                <c:pt idx="361">
                  <c:v>37253</c:v>
                </c:pt>
                <c:pt idx="362">
                  <c:v>37254</c:v>
                </c:pt>
                <c:pt idx="363">
                  <c:v>37255</c:v>
                </c:pt>
                <c:pt idx="364">
                  <c:v>37256</c:v>
                </c:pt>
              </c:numCache>
            </c:numRef>
          </c:cat>
          <c:val>
            <c:numRef>
              <c:f>MARYWL.TABLE!$B$10:$B$374</c:f>
            </c:numRef>
          </c:val>
        </c:ser>
        <c:ser>
          <c:idx val="6"/>
          <c:order val="6"/>
          <c:tx>
            <c:v>WATER LEVEL 2008</c:v>
          </c:tx>
          <c:val>
            <c:numRef>
              <c:f>MARYWL.TABLE!$D$10:$D$374</c:f>
            </c:numRef>
          </c:val>
        </c:ser>
        <c:ser>
          <c:idx val="7"/>
          <c:order val="7"/>
          <c:tx>
            <c:v>Water Level-2007</c:v>
          </c:tx>
          <c:val>
            <c:numRef>
              <c:f>MARYWL.TABLE!$C$10:$C$374</c:f>
            </c:numRef>
          </c:val>
        </c:ser>
        <c:ser>
          <c:idx val="8"/>
          <c:order val="8"/>
          <c:tx>
            <c:strRef>
              <c:f>MARYWL.TABLE!$N$4:$N$7</c:f>
              <c:strCache>
                <c:ptCount val="1"/>
                <c:pt idx="0">
                  <c:v>OLD TARGET  OPERATING  LEVEL</c:v>
                </c:pt>
              </c:strCache>
            </c:strRef>
          </c:tx>
          <c:val>
            <c:numRef>
              <c:f>MARYWL.TABLE!$N$10:$N$374</c:f>
            </c:numRef>
          </c:val>
        </c:ser>
        <c:ser>
          <c:idx val="9"/>
          <c:order val="9"/>
          <c:tx>
            <c:v>WATER LEVEL 2009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val>
            <c:numRef>
              <c:f>MARYWL.TABLE!$E$10:$E$374</c:f>
              <c:numCache>
                <c:formatCode>0.00</c:formatCode>
                <c:ptCount val="365"/>
                <c:pt idx="0">
                  <c:v>280.83</c:v>
                </c:pt>
                <c:pt idx="1">
                  <c:v>280.83</c:v>
                </c:pt>
                <c:pt idx="2">
                  <c:v>280.82</c:v>
                </c:pt>
                <c:pt idx="3">
                  <c:v>280.79000000000002</c:v>
                </c:pt>
                <c:pt idx="4">
                  <c:v>280.76</c:v>
                </c:pt>
                <c:pt idx="5">
                  <c:v>280.70999999999998</c:v>
                </c:pt>
                <c:pt idx="6">
                  <c:v>280.66000000000003</c:v>
                </c:pt>
                <c:pt idx="7">
                  <c:v>280.62</c:v>
                </c:pt>
                <c:pt idx="8">
                  <c:v>280.57</c:v>
                </c:pt>
                <c:pt idx="9">
                  <c:v>280.52</c:v>
                </c:pt>
                <c:pt idx="10">
                  <c:v>280.51</c:v>
                </c:pt>
                <c:pt idx="11">
                  <c:v>280.49</c:v>
                </c:pt>
                <c:pt idx="12">
                  <c:v>280.48</c:v>
                </c:pt>
                <c:pt idx="13">
                  <c:v>280.45999999999998</c:v>
                </c:pt>
                <c:pt idx="14">
                  <c:v>280.44</c:v>
                </c:pt>
                <c:pt idx="15">
                  <c:v>280.43</c:v>
                </c:pt>
                <c:pt idx="16">
                  <c:v>280.41000000000003</c:v>
                </c:pt>
                <c:pt idx="17">
                  <c:v>280.39</c:v>
                </c:pt>
                <c:pt idx="18">
                  <c:v>280.37</c:v>
                </c:pt>
                <c:pt idx="19">
                  <c:v>280.36</c:v>
                </c:pt>
                <c:pt idx="20">
                  <c:v>280.36</c:v>
                </c:pt>
                <c:pt idx="21">
                  <c:v>280.38</c:v>
                </c:pt>
                <c:pt idx="22">
                  <c:v>280.41000000000003</c:v>
                </c:pt>
                <c:pt idx="23">
                  <c:v>280.41000000000003</c:v>
                </c:pt>
                <c:pt idx="24">
                  <c:v>280.37</c:v>
                </c:pt>
                <c:pt idx="25">
                  <c:v>280.35000000000002</c:v>
                </c:pt>
                <c:pt idx="26">
                  <c:v>280.36</c:v>
                </c:pt>
                <c:pt idx="27">
                  <c:v>280.38</c:v>
                </c:pt>
                <c:pt idx="28">
                  <c:v>280.39999999999998</c:v>
                </c:pt>
                <c:pt idx="29">
                  <c:v>280.39999999999998</c:v>
                </c:pt>
                <c:pt idx="30">
                  <c:v>280.41000000000003</c:v>
                </c:pt>
                <c:pt idx="31">
                  <c:v>280.37</c:v>
                </c:pt>
                <c:pt idx="32">
                  <c:v>280.33999999999997</c:v>
                </c:pt>
                <c:pt idx="33">
                  <c:v>280.36</c:v>
                </c:pt>
                <c:pt idx="34">
                  <c:v>280.37</c:v>
                </c:pt>
                <c:pt idx="35">
                  <c:v>280.37</c:v>
                </c:pt>
                <c:pt idx="36">
                  <c:v>280.36</c:v>
                </c:pt>
                <c:pt idx="37">
                  <c:v>280.36</c:v>
                </c:pt>
                <c:pt idx="38">
                  <c:v>280.32</c:v>
                </c:pt>
                <c:pt idx="39">
                  <c:v>280.3</c:v>
                </c:pt>
                <c:pt idx="40">
                  <c:v>280.3</c:v>
                </c:pt>
                <c:pt idx="41">
                  <c:v>280.32</c:v>
                </c:pt>
                <c:pt idx="42">
                  <c:v>280.35000000000002</c:v>
                </c:pt>
                <c:pt idx="43">
                  <c:v>280.38</c:v>
                </c:pt>
                <c:pt idx="44">
                  <c:v>280.35000000000002</c:v>
                </c:pt>
                <c:pt idx="45">
                  <c:v>280.33</c:v>
                </c:pt>
                <c:pt idx="46">
                  <c:v>280.31</c:v>
                </c:pt>
                <c:pt idx="47">
                  <c:v>280.35000000000002</c:v>
                </c:pt>
                <c:pt idx="48">
                  <c:v>280.39</c:v>
                </c:pt>
                <c:pt idx="49">
                  <c:v>280.39999999999998</c:v>
                </c:pt>
                <c:pt idx="50">
                  <c:v>280.39999999999998</c:v>
                </c:pt>
                <c:pt idx="51">
                  <c:v>280.39999999999998</c:v>
                </c:pt>
                <c:pt idx="52">
                  <c:v>280.38</c:v>
                </c:pt>
                <c:pt idx="53">
                  <c:v>280.36</c:v>
                </c:pt>
                <c:pt idx="54">
                  <c:v>280.47000000000003</c:v>
                </c:pt>
                <c:pt idx="55">
                  <c:v>280.58999999999997</c:v>
                </c:pt>
                <c:pt idx="56">
                  <c:v>280.66000000000003</c:v>
                </c:pt>
                <c:pt idx="57">
                  <c:v>280.67</c:v>
                </c:pt>
                <c:pt idx="58">
                  <c:v>280.61</c:v>
                </c:pt>
                <c:pt idx="59">
                  <c:v>280.52999999999997</c:v>
                </c:pt>
                <c:pt idx="60">
                  <c:v>280.47000000000003</c:v>
                </c:pt>
                <c:pt idx="61">
                  <c:v>280.44</c:v>
                </c:pt>
                <c:pt idx="62">
                  <c:v>280.44</c:v>
                </c:pt>
                <c:pt idx="63">
                  <c:v>280.43</c:v>
                </c:pt>
                <c:pt idx="64">
                  <c:v>280.45999999999998</c:v>
                </c:pt>
                <c:pt idx="65">
                  <c:v>280.43</c:v>
                </c:pt>
                <c:pt idx="66">
                  <c:v>280.41000000000003</c:v>
                </c:pt>
                <c:pt idx="67">
                  <c:v>280.41000000000003</c:v>
                </c:pt>
                <c:pt idx="68">
                  <c:v>280.39999999999998</c:v>
                </c:pt>
                <c:pt idx="69">
                  <c:v>280.39</c:v>
                </c:pt>
                <c:pt idx="70">
                  <c:v>280.43</c:v>
                </c:pt>
                <c:pt idx="71">
                  <c:v>280.43</c:v>
                </c:pt>
                <c:pt idx="72">
                  <c:v>280.41000000000003</c:v>
                </c:pt>
                <c:pt idx="73">
                  <c:v>280.39</c:v>
                </c:pt>
                <c:pt idx="74">
                  <c:v>280.38</c:v>
                </c:pt>
                <c:pt idx="75">
                  <c:v>280.37</c:v>
                </c:pt>
                <c:pt idx="76">
                  <c:v>280.37</c:v>
                </c:pt>
                <c:pt idx="77">
                  <c:v>280.37</c:v>
                </c:pt>
                <c:pt idx="78">
                  <c:v>280.33999999999997</c:v>
                </c:pt>
                <c:pt idx="79">
                  <c:v>280.31</c:v>
                </c:pt>
                <c:pt idx="80">
                  <c:v>280.3</c:v>
                </c:pt>
                <c:pt idx="81">
                  <c:v>280.27999999999997</c:v>
                </c:pt>
                <c:pt idx="82">
                  <c:v>280.27</c:v>
                </c:pt>
                <c:pt idx="83">
                  <c:v>280.25</c:v>
                </c:pt>
                <c:pt idx="84">
                  <c:v>280.24</c:v>
                </c:pt>
                <c:pt idx="85">
                  <c:v>280.24</c:v>
                </c:pt>
                <c:pt idx="86">
                  <c:v>280.24</c:v>
                </c:pt>
                <c:pt idx="87">
                  <c:v>280.26</c:v>
                </c:pt>
                <c:pt idx="88">
                  <c:v>280.37</c:v>
                </c:pt>
                <c:pt idx="89">
                  <c:v>280.45999999999998</c:v>
                </c:pt>
                <c:pt idx="90">
                  <c:v>280.49</c:v>
                </c:pt>
                <c:pt idx="91">
                  <c:v>280.52999999999997</c:v>
                </c:pt>
                <c:pt idx="92">
                  <c:v>280.57</c:v>
                </c:pt>
                <c:pt idx="93">
                  <c:v>280.76</c:v>
                </c:pt>
                <c:pt idx="94">
                  <c:v>280.89</c:v>
                </c:pt>
                <c:pt idx="95">
                  <c:v>280.89999999999998</c:v>
                </c:pt>
                <c:pt idx="96">
                  <c:v>280.93</c:v>
                </c:pt>
                <c:pt idx="97">
                  <c:v>280.93</c:v>
                </c:pt>
                <c:pt idx="98">
                  <c:v>280.92</c:v>
                </c:pt>
                <c:pt idx="99">
                  <c:v>280.88</c:v>
                </c:pt>
                <c:pt idx="100">
                  <c:v>280.83999999999997</c:v>
                </c:pt>
                <c:pt idx="101">
                  <c:v>280.79000000000002</c:v>
                </c:pt>
                <c:pt idx="102">
                  <c:v>280.73</c:v>
                </c:pt>
                <c:pt idx="103">
                  <c:v>280.67</c:v>
                </c:pt>
                <c:pt idx="104">
                  <c:v>280.64999999999998</c:v>
                </c:pt>
                <c:pt idx="105">
                  <c:v>280.66000000000003</c:v>
                </c:pt>
                <c:pt idx="106">
                  <c:v>280.69</c:v>
                </c:pt>
                <c:pt idx="107">
                  <c:v>280.73</c:v>
                </c:pt>
                <c:pt idx="108">
                  <c:v>280.77999999999997</c:v>
                </c:pt>
                <c:pt idx="109">
                  <c:v>280.83</c:v>
                </c:pt>
                <c:pt idx="110">
                  <c:v>280.92</c:v>
                </c:pt>
                <c:pt idx="111">
                  <c:v>280.94</c:v>
                </c:pt>
                <c:pt idx="112">
                  <c:v>280.97000000000003</c:v>
                </c:pt>
                <c:pt idx="113">
                  <c:v>280.95</c:v>
                </c:pt>
                <c:pt idx="114">
                  <c:v>280.92</c:v>
                </c:pt>
                <c:pt idx="115">
                  <c:v>280.93</c:v>
                </c:pt>
                <c:pt idx="116">
                  <c:v>280.93</c:v>
                </c:pt>
                <c:pt idx="117">
                  <c:v>280.92</c:v>
                </c:pt>
                <c:pt idx="118">
                  <c:v>280.91000000000003</c:v>
                </c:pt>
                <c:pt idx="119">
                  <c:v>280.89</c:v>
                </c:pt>
                <c:pt idx="120">
                  <c:v>280.88</c:v>
                </c:pt>
                <c:pt idx="121">
                  <c:v>280.87</c:v>
                </c:pt>
                <c:pt idx="122">
                  <c:v>280.85000000000002</c:v>
                </c:pt>
                <c:pt idx="123">
                  <c:v>280.81</c:v>
                </c:pt>
                <c:pt idx="124">
                  <c:v>280.77</c:v>
                </c:pt>
                <c:pt idx="125">
                  <c:v>280.75</c:v>
                </c:pt>
                <c:pt idx="126">
                  <c:v>280.74</c:v>
                </c:pt>
                <c:pt idx="127">
                  <c:v>280.77</c:v>
                </c:pt>
                <c:pt idx="128">
                  <c:v>280.77999999999997</c:v>
                </c:pt>
                <c:pt idx="129">
                  <c:v>280.81</c:v>
                </c:pt>
                <c:pt idx="130">
                  <c:v>280.81</c:v>
                </c:pt>
                <c:pt idx="131">
                  <c:v>280.81</c:v>
                </c:pt>
                <c:pt idx="132">
                  <c:v>280.79000000000002</c:v>
                </c:pt>
                <c:pt idx="133">
                  <c:v>280.8</c:v>
                </c:pt>
                <c:pt idx="134">
                  <c:v>280.83999999999997</c:v>
                </c:pt>
                <c:pt idx="135">
                  <c:v>280.85000000000002</c:v>
                </c:pt>
                <c:pt idx="136">
                  <c:v>280.88</c:v>
                </c:pt>
                <c:pt idx="137">
                  <c:v>280.88</c:v>
                </c:pt>
                <c:pt idx="138">
                  <c:v>280.89</c:v>
                </c:pt>
                <c:pt idx="139">
                  <c:v>280.88</c:v>
                </c:pt>
                <c:pt idx="140">
                  <c:v>280.86</c:v>
                </c:pt>
                <c:pt idx="141">
                  <c:v>280.85000000000002</c:v>
                </c:pt>
                <c:pt idx="142">
                  <c:v>280.83999999999997</c:v>
                </c:pt>
                <c:pt idx="143">
                  <c:v>280.82</c:v>
                </c:pt>
                <c:pt idx="144">
                  <c:v>280.8</c:v>
                </c:pt>
                <c:pt idx="145">
                  <c:v>280.79000000000002</c:v>
                </c:pt>
                <c:pt idx="146">
                  <c:v>280.79000000000002</c:v>
                </c:pt>
                <c:pt idx="147">
                  <c:v>280.81</c:v>
                </c:pt>
                <c:pt idx="148">
                  <c:v>280.82</c:v>
                </c:pt>
                <c:pt idx="149">
                  <c:v>280.83999999999997</c:v>
                </c:pt>
                <c:pt idx="150">
                  <c:v>280.83</c:v>
                </c:pt>
                <c:pt idx="151">
                  <c:v>280.83</c:v>
                </c:pt>
                <c:pt idx="152">
                  <c:v>280.83</c:v>
                </c:pt>
                <c:pt idx="153">
                  <c:v>280.82</c:v>
                </c:pt>
                <c:pt idx="154">
                  <c:v>280.81</c:v>
                </c:pt>
                <c:pt idx="155">
                  <c:v>280.81</c:v>
                </c:pt>
                <c:pt idx="156">
                  <c:v>280.81</c:v>
                </c:pt>
                <c:pt idx="157">
                  <c:v>280.8</c:v>
                </c:pt>
                <c:pt idx="158">
                  <c:v>280.8</c:v>
                </c:pt>
                <c:pt idx="159">
                  <c:v>280.82</c:v>
                </c:pt>
                <c:pt idx="160">
                  <c:v>280.82</c:v>
                </c:pt>
                <c:pt idx="161">
                  <c:v>280.83</c:v>
                </c:pt>
                <c:pt idx="162">
                  <c:v>280.83</c:v>
                </c:pt>
                <c:pt idx="163">
                  <c:v>280.82</c:v>
                </c:pt>
                <c:pt idx="164">
                  <c:v>280.81</c:v>
                </c:pt>
                <c:pt idx="165">
                  <c:v>280.81</c:v>
                </c:pt>
                <c:pt idx="166">
                  <c:v>280.8</c:v>
                </c:pt>
                <c:pt idx="167">
                  <c:v>280.77999999999997</c:v>
                </c:pt>
                <c:pt idx="168">
                  <c:v>280.79000000000002</c:v>
                </c:pt>
                <c:pt idx="169">
                  <c:v>280.8</c:v>
                </c:pt>
                <c:pt idx="170">
                  <c:v>280.8</c:v>
                </c:pt>
                <c:pt idx="171">
                  <c:v>280.82</c:v>
                </c:pt>
                <c:pt idx="172">
                  <c:v>280.82</c:v>
                </c:pt>
                <c:pt idx="173">
                  <c:v>280.82</c:v>
                </c:pt>
                <c:pt idx="174">
                  <c:v>280.82</c:v>
                </c:pt>
                <c:pt idx="175">
                  <c:v>280.81</c:v>
                </c:pt>
                <c:pt idx="176">
                  <c:v>280.81</c:v>
                </c:pt>
                <c:pt idx="177">
                  <c:v>280.81</c:v>
                </c:pt>
                <c:pt idx="178">
                  <c:v>280.81</c:v>
                </c:pt>
                <c:pt idx="179">
                  <c:v>280.82</c:v>
                </c:pt>
                <c:pt idx="180">
                  <c:v>280.81</c:v>
                </c:pt>
                <c:pt idx="181">
                  <c:v>280.83</c:v>
                </c:pt>
                <c:pt idx="182">
                  <c:v>280.82</c:v>
                </c:pt>
                <c:pt idx="183">
                  <c:v>280.83999999999997</c:v>
                </c:pt>
                <c:pt idx="184">
                  <c:v>280.86</c:v>
                </c:pt>
                <c:pt idx="185">
                  <c:v>280.85000000000002</c:v>
                </c:pt>
                <c:pt idx="186">
                  <c:v>280.83999999999997</c:v>
                </c:pt>
                <c:pt idx="187">
                  <c:v>280.83</c:v>
                </c:pt>
                <c:pt idx="188">
                  <c:v>280.82</c:v>
                </c:pt>
                <c:pt idx="189">
                  <c:v>280.81</c:v>
                </c:pt>
                <c:pt idx="190">
                  <c:v>280.79000000000002</c:v>
                </c:pt>
                <c:pt idx="191">
                  <c:v>280.79000000000002</c:v>
                </c:pt>
                <c:pt idx="192">
                  <c:v>280.77999999999997</c:v>
                </c:pt>
                <c:pt idx="193">
                  <c:v>280.77</c:v>
                </c:pt>
                <c:pt idx="194">
                  <c:v>280.76</c:v>
                </c:pt>
                <c:pt idx="195">
                  <c:v>280.76</c:v>
                </c:pt>
                <c:pt idx="196">
                  <c:v>280.76</c:v>
                </c:pt>
                <c:pt idx="197">
                  <c:v>280.76</c:v>
                </c:pt>
                <c:pt idx="198">
                  <c:v>280.75</c:v>
                </c:pt>
                <c:pt idx="199">
                  <c:v>280.74</c:v>
                </c:pt>
                <c:pt idx="200">
                  <c:v>280.74</c:v>
                </c:pt>
                <c:pt idx="201">
                  <c:v>280.73</c:v>
                </c:pt>
                <c:pt idx="202">
                  <c:v>280.74</c:v>
                </c:pt>
                <c:pt idx="203">
                  <c:v>280.76</c:v>
                </c:pt>
                <c:pt idx="204">
                  <c:v>280.77999999999997</c:v>
                </c:pt>
                <c:pt idx="205">
                  <c:v>280.76</c:v>
                </c:pt>
                <c:pt idx="206">
                  <c:v>280.77</c:v>
                </c:pt>
                <c:pt idx="207">
                  <c:v>280.77</c:v>
                </c:pt>
                <c:pt idx="208">
                  <c:v>280.76</c:v>
                </c:pt>
                <c:pt idx="209">
                  <c:v>280.77</c:v>
                </c:pt>
                <c:pt idx="210">
                  <c:v>280.77</c:v>
                </c:pt>
                <c:pt idx="211">
                  <c:v>280.77</c:v>
                </c:pt>
                <c:pt idx="212">
                  <c:v>280.74</c:v>
                </c:pt>
                <c:pt idx="213">
                  <c:v>280.73</c:v>
                </c:pt>
                <c:pt idx="214">
                  <c:v>280.70999999999998</c:v>
                </c:pt>
                <c:pt idx="215">
                  <c:v>280.69</c:v>
                </c:pt>
                <c:pt idx="216">
                  <c:v>280.68</c:v>
                </c:pt>
                <c:pt idx="217">
                  <c:v>280.68</c:v>
                </c:pt>
                <c:pt idx="218">
                  <c:v>280.7</c:v>
                </c:pt>
                <c:pt idx="219">
                  <c:v>280.7</c:v>
                </c:pt>
                <c:pt idx="220">
                  <c:v>280.70999999999998</c:v>
                </c:pt>
                <c:pt idx="221">
                  <c:v>280.72000000000003</c:v>
                </c:pt>
                <c:pt idx="222">
                  <c:v>280.72000000000003</c:v>
                </c:pt>
                <c:pt idx="223">
                  <c:v>280.72000000000003</c:v>
                </c:pt>
                <c:pt idx="224">
                  <c:v>280.72000000000003</c:v>
                </c:pt>
                <c:pt idx="225">
                  <c:v>280.72000000000003</c:v>
                </c:pt>
                <c:pt idx="226">
                  <c:v>280.73</c:v>
                </c:pt>
                <c:pt idx="227">
                  <c:v>280.72000000000003</c:v>
                </c:pt>
                <c:pt idx="228">
                  <c:v>280.72000000000003</c:v>
                </c:pt>
                <c:pt idx="229">
                  <c:v>280.70999999999998</c:v>
                </c:pt>
                <c:pt idx="230">
                  <c:v>280.72000000000003</c:v>
                </c:pt>
                <c:pt idx="231">
                  <c:v>280.73</c:v>
                </c:pt>
                <c:pt idx="232">
                  <c:v>280.76</c:v>
                </c:pt>
                <c:pt idx="233">
                  <c:v>280.75</c:v>
                </c:pt>
                <c:pt idx="234">
                  <c:v>280.75</c:v>
                </c:pt>
                <c:pt idx="235">
                  <c:v>280.74</c:v>
                </c:pt>
                <c:pt idx="236">
                  <c:v>280.73</c:v>
                </c:pt>
                <c:pt idx="237">
                  <c:v>280.74</c:v>
                </c:pt>
                <c:pt idx="238">
                  <c:v>280.74</c:v>
                </c:pt>
                <c:pt idx="239">
                  <c:v>280.73</c:v>
                </c:pt>
              </c:numCache>
            </c:numRef>
          </c:val>
        </c:ser>
        <c:ser>
          <c:idx val="10"/>
          <c:order val="10"/>
          <c:tx>
            <c:strRef>
              <c:f>MARYWL.TABLE!$R$4:$R$9</c:f>
              <c:strCache>
                <c:ptCount val="1"/>
                <c:pt idx="0">
                  <c:v>TARGET OPERATING LEVEL PRIOR TO MRWMP</c:v>
                </c:pt>
              </c:strCache>
            </c:strRef>
          </c:tx>
          <c:val>
            <c:numRef>
              <c:f>MARYWL.TABLE!$R$10:$R$374</c:f>
            </c:numRef>
          </c:val>
        </c:ser>
        <c:ser>
          <c:idx val="11"/>
          <c:order val="11"/>
          <c:tx>
            <c:strRef>
              <c:f>MARYWL.TABLE!$S$5</c:f>
              <c:strCache>
                <c:ptCount val="1"/>
                <c:pt idx="0">
                  <c:v>Interm BMP Line</c:v>
                </c:pt>
              </c:strCache>
            </c:strRef>
          </c:tx>
          <c:val>
            <c:numRef>
              <c:f>MARYWL.TABLE!$S$10:$S$374</c:f>
            </c:numRef>
          </c:val>
        </c:ser>
        <c:ser>
          <c:idx val="12"/>
          <c:order val="12"/>
          <c:tx>
            <c:strRef>
              <c:f>MARYWL.TABLE!#REF!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MARYWL.TABLE!#REF!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MARYWL.TABLE!$T$5:$T$9</c:f>
              <c:strCache>
                <c:ptCount val="1"/>
                <c:pt idx="0">
                  <c:v>Hatch Water Level Study  Proposed Operating Target 2009</c:v>
                </c:pt>
              </c:strCache>
            </c:strRef>
          </c:tx>
          <c:spPr>
            <a:ln w="25400">
              <a:solidFill>
                <a:srgbClr val="CCFFCC"/>
              </a:solidFill>
              <a:prstDash val="lgDash"/>
            </a:ln>
          </c:spPr>
          <c:marker>
            <c:symbol val="none"/>
          </c:marker>
          <c:dPt>
            <c:idx val="242"/>
            <c:spPr>
              <a:ln w="12700">
                <a:solidFill>
                  <a:srgbClr val="CCFFCC"/>
                </a:solidFill>
                <a:prstDash val="lgDash"/>
              </a:ln>
            </c:spPr>
          </c:dPt>
          <c:val>
            <c:numRef>
              <c:f>MARYWL.TABLE!$T$10:$T$374</c:f>
              <c:numCache>
                <c:formatCode>General</c:formatCode>
                <c:ptCount val="365"/>
                <c:pt idx="0">
                  <c:v>280.67</c:v>
                </c:pt>
                <c:pt idx="1">
                  <c:v>280.67</c:v>
                </c:pt>
                <c:pt idx="2" formatCode="0.00">
                  <c:v>280.67</c:v>
                </c:pt>
                <c:pt idx="3" formatCode="0.00">
                  <c:v>280.67</c:v>
                </c:pt>
                <c:pt idx="4" formatCode="0.00">
                  <c:v>280.67</c:v>
                </c:pt>
                <c:pt idx="5" formatCode="0.00">
                  <c:v>280.67</c:v>
                </c:pt>
                <c:pt idx="6" formatCode="0.00">
                  <c:v>280.67</c:v>
                </c:pt>
                <c:pt idx="7" formatCode="0.00">
                  <c:v>280.67</c:v>
                </c:pt>
                <c:pt idx="8" formatCode="0.00">
                  <c:v>280.67</c:v>
                </c:pt>
                <c:pt idx="9" formatCode="0.00">
                  <c:v>280.67</c:v>
                </c:pt>
                <c:pt idx="10" formatCode="0.00">
                  <c:v>280.67</c:v>
                </c:pt>
                <c:pt idx="11" formatCode="0.00">
                  <c:v>280.67</c:v>
                </c:pt>
                <c:pt idx="12" formatCode="0.00">
                  <c:v>280.67</c:v>
                </c:pt>
                <c:pt idx="13" formatCode="0.00">
                  <c:v>280.67</c:v>
                </c:pt>
                <c:pt idx="14" formatCode="0.00">
                  <c:v>280.67</c:v>
                </c:pt>
                <c:pt idx="15" formatCode="0.00">
                  <c:v>280.66203389830508</c:v>
                </c:pt>
                <c:pt idx="16" formatCode="0.00">
                  <c:v>280.65406779661015</c:v>
                </c:pt>
                <c:pt idx="17" formatCode="0.00">
                  <c:v>280.64610169491522</c:v>
                </c:pt>
                <c:pt idx="18" formatCode="0.00">
                  <c:v>280.63813559322028</c:v>
                </c:pt>
                <c:pt idx="19" formatCode="0.00">
                  <c:v>280.63016949152535</c:v>
                </c:pt>
                <c:pt idx="20" formatCode="0.00">
                  <c:v>280.62220338983042</c:v>
                </c:pt>
                <c:pt idx="21" formatCode="0.00">
                  <c:v>280.61423728813548</c:v>
                </c:pt>
                <c:pt idx="22" formatCode="0.00">
                  <c:v>280.60627118644055</c:v>
                </c:pt>
                <c:pt idx="23" formatCode="0.00">
                  <c:v>280.59830508474562</c:v>
                </c:pt>
                <c:pt idx="24" formatCode="0.00">
                  <c:v>280.59033898305069</c:v>
                </c:pt>
                <c:pt idx="25" formatCode="0.00">
                  <c:v>280.58237288135575</c:v>
                </c:pt>
                <c:pt idx="26" formatCode="0.00">
                  <c:v>280.57440677966082</c:v>
                </c:pt>
                <c:pt idx="27">
                  <c:v>280.56644067796589</c:v>
                </c:pt>
                <c:pt idx="28">
                  <c:v>280.55847457627095</c:v>
                </c:pt>
                <c:pt idx="29">
                  <c:v>280.55050847457602</c:v>
                </c:pt>
                <c:pt idx="30">
                  <c:v>280.54254237288109</c:v>
                </c:pt>
                <c:pt idx="31">
                  <c:v>280.53457627118615</c:v>
                </c:pt>
                <c:pt idx="32">
                  <c:v>280.52661016949122</c:v>
                </c:pt>
                <c:pt idx="33">
                  <c:v>280.51864406779629</c:v>
                </c:pt>
                <c:pt idx="34">
                  <c:v>280.51067796610135</c:v>
                </c:pt>
                <c:pt idx="35">
                  <c:v>280.50271186440642</c:v>
                </c:pt>
                <c:pt idx="36">
                  <c:v>280.49474576271149</c:v>
                </c:pt>
                <c:pt idx="37">
                  <c:v>280.48677966101656</c:v>
                </c:pt>
                <c:pt idx="38">
                  <c:v>280.47881355932162</c:v>
                </c:pt>
                <c:pt idx="39">
                  <c:v>280.47084745762669</c:v>
                </c:pt>
                <c:pt idx="40">
                  <c:v>280.46288135593176</c:v>
                </c:pt>
                <c:pt idx="41">
                  <c:v>280.45491525423682</c:v>
                </c:pt>
                <c:pt idx="42">
                  <c:v>280.44694915254189</c:v>
                </c:pt>
                <c:pt idx="43">
                  <c:v>280.43898305084696</c:v>
                </c:pt>
                <c:pt idx="44">
                  <c:v>280.43101694915202</c:v>
                </c:pt>
                <c:pt idx="45">
                  <c:v>280.42305084745709</c:v>
                </c:pt>
                <c:pt idx="46">
                  <c:v>280.41508474576216</c:v>
                </c:pt>
                <c:pt idx="47">
                  <c:v>280.40711864406722</c:v>
                </c:pt>
                <c:pt idx="48">
                  <c:v>280.39915254237229</c:v>
                </c:pt>
                <c:pt idx="49">
                  <c:v>280.39118644067736</c:v>
                </c:pt>
                <c:pt idx="50">
                  <c:v>280.38322033898243</c:v>
                </c:pt>
                <c:pt idx="51">
                  <c:v>280.37525423728749</c:v>
                </c:pt>
                <c:pt idx="52">
                  <c:v>280.36728813559256</c:v>
                </c:pt>
                <c:pt idx="53">
                  <c:v>280.35932203389763</c:v>
                </c:pt>
                <c:pt idx="54">
                  <c:v>280.35135593220269</c:v>
                </c:pt>
                <c:pt idx="55">
                  <c:v>280.34338983050776</c:v>
                </c:pt>
                <c:pt idx="56">
                  <c:v>280.33542372881283</c:v>
                </c:pt>
                <c:pt idx="57">
                  <c:v>280.32745762711789</c:v>
                </c:pt>
                <c:pt idx="58">
                  <c:v>280.31949152542296</c:v>
                </c:pt>
                <c:pt idx="59">
                  <c:v>280.31152542372803</c:v>
                </c:pt>
                <c:pt idx="60">
                  <c:v>280.3035593220331</c:v>
                </c:pt>
                <c:pt idx="61">
                  <c:v>280.29559322033816</c:v>
                </c:pt>
                <c:pt idx="62">
                  <c:v>280.28762711864323</c:v>
                </c:pt>
                <c:pt idx="63">
                  <c:v>280.2796610169483</c:v>
                </c:pt>
                <c:pt idx="64">
                  <c:v>280.27169491525336</c:v>
                </c:pt>
                <c:pt idx="65">
                  <c:v>280.26372881355843</c:v>
                </c:pt>
                <c:pt idx="66">
                  <c:v>280.2557627118635</c:v>
                </c:pt>
                <c:pt idx="67">
                  <c:v>280.24779661016856</c:v>
                </c:pt>
                <c:pt idx="68">
                  <c:v>280.23983050847363</c:v>
                </c:pt>
                <c:pt idx="69">
                  <c:v>280.2318644067787</c:v>
                </c:pt>
                <c:pt idx="70">
                  <c:v>280.22389830508376</c:v>
                </c:pt>
                <c:pt idx="71">
                  <c:v>280.21593220338883</c:v>
                </c:pt>
                <c:pt idx="72">
                  <c:v>280.2079661016939</c:v>
                </c:pt>
                <c:pt idx="73">
                  <c:v>280.2</c:v>
                </c:pt>
                <c:pt idx="74">
                  <c:v>280.2</c:v>
                </c:pt>
                <c:pt idx="75">
                  <c:v>280.2</c:v>
                </c:pt>
                <c:pt idx="76">
                  <c:v>280.2</c:v>
                </c:pt>
                <c:pt idx="77">
                  <c:v>280.2</c:v>
                </c:pt>
                <c:pt idx="78">
                  <c:v>280.2</c:v>
                </c:pt>
                <c:pt idx="79">
                  <c:v>280.2</c:v>
                </c:pt>
                <c:pt idx="80">
                  <c:v>280.2</c:v>
                </c:pt>
                <c:pt idx="81">
                  <c:v>280.2</c:v>
                </c:pt>
                <c:pt idx="82">
                  <c:v>280.2</c:v>
                </c:pt>
                <c:pt idx="83">
                  <c:v>280.2</c:v>
                </c:pt>
                <c:pt idx="84">
                  <c:v>280.2</c:v>
                </c:pt>
                <c:pt idx="85">
                  <c:v>280.2</c:v>
                </c:pt>
                <c:pt idx="86">
                  <c:v>280.2</c:v>
                </c:pt>
                <c:pt idx="87">
                  <c:v>280.2</c:v>
                </c:pt>
                <c:pt idx="88">
                  <c:v>280.2</c:v>
                </c:pt>
                <c:pt idx="89">
                  <c:v>280.2</c:v>
                </c:pt>
                <c:pt idx="90">
                  <c:v>280.2</c:v>
                </c:pt>
                <c:pt idx="91">
                  <c:v>280.22307692307692</c:v>
                </c:pt>
                <c:pt idx="92">
                  <c:v>280.24615384615385</c:v>
                </c:pt>
                <c:pt idx="93">
                  <c:v>280.26923076923077</c:v>
                </c:pt>
                <c:pt idx="94">
                  <c:v>280.2923076923077</c:v>
                </c:pt>
                <c:pt idx="95">
                  <c:v>280.31538461538463</c:v>
                </c:pt>
                <c:pt idx="96">
                  <c:v>280.33846153846156</c:v>
                </c:pt>
                <c:pt idx="97">
                  <c:v>280.36153846153849</c:v>
                </c:pt>
                <c:pt idx="98">
                  <c:v>280.38461538461542</c:v>
                </c:pt>
                <c:pt idx="99">
                  <c:v>280.40769230769234</c:v>
                </c:pt>
                <c:pt idx="100">
                  <c:v>280.43076923076927</c:v>
                </c:pt>
                <c:pt idx="101">
                  <c:v>280.4538461538462</c:v>
                </c:pt>
                <c:pt idx="102">
                  <c:v>280.47692307692313</c:v>
                </c:pt>
                <c:pt idx="103">
                  <c:v>280.5</c:v>
                </c:pt>
                <c:pt idx="104">
                  <c:v>280.5</c:v>
                </c:pt>
                <c:pt idx="105">
                  <c:v>280.52857142857141</c:v>
                </c:pt>
                <c:pt idx="106">
                  <c:v>280.55714285714282</c:v>
                </c:pt>
                <c:pt idx="107">
                  <c:v>280.58571428571423</c:v>
                </c:pt>
                <c:pt idx="108">
                  <c:v>280.61428571428564</c:v>
                </c:pt>
                <c:pt idx="109">
                  <c:v>280.64285714285705</c:v>
                </c:pt>
                <c:pt idx="110">
                  <c:v>280.67142857142846</c:v>
                </c:pt>
                <c:pt idx="111">
                  <c:v>280.7</c:v>
                </c:pt>
                <c:pt idx="112">
                  <c:v>280.72857142857129</c:v>
                </c:pt>
                <c:pt idx="113">
                  <c:v>280.7571428571427</c:v>
                </c:pt>
                <c:pt idx="114">
                  <c:v>280.78571428571411</c:v>
                </c:pt>
                <c:pt idx="115">
                  <c:v>280.81428571428552</c:v>
                </c:pt>
                <c:pt idx="116">
                  <c:v>280.84285714285693</c:v>
                </c:pt>
                <c:pt idx="117">
                  <c:v>280.87142857142834</c:v>
                </c:pt>
                <c:pt idx="118">
                  <c:v>280.89999999999998</c:v>
                </c:pt>
                <c:pt idx="119">
                  <c:v>280.89999999999998</c:v>
                </c:pt>
                <c:pt idx="120">
                  <c:v>280.89677419354837</c:v>
                </c:pt>
                <c:pt idx="121">
                  <c:v>280.89354838709676</c:v>
                </c:pt>
                <c:pt idx="122">
                  <c:v>280.89032258064515</c:v>
                </c:pt>
                <c:pt idx="123">
                  <c:v>280.88709677419354</c:v>
                </c:pt>
                <c:pt idx="124">
                  <c:v>280.88387096774193</c:v>
                </c:pt>
                <c:pt idx="125">
                  <c:v>280.88064516129032</c:v>
                </c:pt>
                <c:pt idx="126">
                  <c:v>280.87741935483871</c:v>
                </c:pt>
                <c:pt idx="127">
                  <c:v>280.8741935483871</c:v>
                </c:pt>
                <c:pt idx="128">
                  <c:v>280.87096774193549</c:v>
                </c:pt>
                <c:pt idx="129">
                  <c:v>280.86774193548388</c:v>
                </c:pt>
                <c:pt idx="130">
                  <c:v>280.86451612903227</c:v>
                </c:pt>
                <c:pt idx="131">
                  <c:v>280.86129032258066</c:v>
                </c:pt>
                <c:pt idx="132">
                  <c:v>280.85806451612905</c:v>
                </c:pt>
                <c:pt idx="133">
                  <c:v>280.85483870967744</c:v>
                </c:pt>
                <c:pt idx="134">
                  <c:v>280.85161290322583</c:v>
                </c:pt>
                <c:pt idx="135">
                  <c:v>280.84838709677422</c:v>
                </c:pt>
                <c:pt idx="136">
                  <c:v>280.84516129032261</c:v>
                </c:pt>
                <c:pt idx="137">
                  <c:v>280.841935483871</c:v>
                </c:pt>
                <c:pt idx="138">
                  <c:v>280.83870967741939</c:v>
                </c:pt>
                <c:pt idx="139">
                  <c:v>280.83548387096778</c:v>
                </c:pt>
                <c:pt idx="140">
                  <c:v>280.83225806451617</c:v>
                </c:pt>
                <c:pt idx="141">
                  <c:v>280.82903225806456</c:v>
                </c:pt>
                <c:pt idx="142">
                  <c:v>280.82580645161295</c:v>
                </c:pt>
                <c:pt idx="143">
                  <c:v>280.82258064516134</c:v>
                </c:pt>
                <c:pt idx="144">
                  <c:v>280.81935483870973</c:v>
                </c:pt>
                <c:pt idx="145">
                  <c:v>280.81612903225812</c:v>
                </c:pt>
                <c:pt idx="146">
                  <c:v>280.81290322580651</c:v>
                </c:pt>
                <c:pt idx="147">
                  <c:v>280.8096774193549</c:v>
                </c:pt>
                <c:pt idx="148">
                  <c:v>280.80645161290329</c:v>
                </c:pt>
                <c:pt idx="149">
                  <c:v>280.80322580645168</c:v>
                </c:pt>
                <c:pt idx="150">
                  <c:v>280.8</c:v>
                </c:pt>
                <c:pt idx="151">
                  <c:v>280.8</c:v>
                </c:pt>
                <c:pt idx="152">
                  <c:v>280.79905660377358</c:v>
                </c:pt>
                <c:pt idx="153">
                  <c:v>280.79811320754715</c:v>
                </c:pt>
                <c:pt idx="154">
                  <c:v>280.79716981132071</c:v>
                </c:pt>
                <c:pt idx="155">
                  <c:v>280.79622641509428</c:v>
                </c:pt>
                <c:pt idx="156">
                  <c:v>280.79528301886785</c:v>
                </c:pt>
                <c:pt idx="157">
                  <c:v>280.79433962264142</c:v>
                </c:pt>
                <c:pt idx="158">
                  <c:v>280.79339622641498</c:v>
                </c:pt>
                <c:pt idx="159">
                  <c:v>280.79245283018855</c:v>
                </c:pt>
                <c:pt idx="160">
                  <c:v>280.79150943396212</c:v>
                </c:pt>
                <c:pt idx="161">
                  <c:v>280.79056603773569</c:v>
                </c:pt>
                <c:pt idx="162">
                  <c:v>280.78962264150925</c:v>
                </c:pt>
                <c:pt idx="163">
                  <c:v>280.78867924528282</c:v>
                </c:pt>
                <c:pt idx="164">
                  <c:v>280.78773584905639</c:v>
                </c:pt>
                <c:pt idx="165">
                  <c:v>280.78679245282996</c:v>
                </c:pt>
                <c:pt idx="166">
                  <c:v>280.78584905660352</c:v>
                </c:pt>
                <c:pt idx="167">
                  <c:v>280.78490566037709</c:v>
                </c:pt>
                <c:pt idx="168">
                  <c:v>280.78396226415066</c:v>
                </c:pt>
                <c:pt idx="169">
                  <c:v>280.78301886792423</c:v>
                </c:pt>
                <c:pt idx="170">
                  <c:v>280.78207547169779</c:v>
                </c:pt>
                <c:pt idx="171">
                  <c:v>280.78113207547136</c:v>
                </c:pt>
                <c:pt idx="172">
                  <c:v>280.78018867924493</c:v>
                </c:pt>
                <c:pt idx="173">
                  <c:v>280.7792452830185</c:v>
                </c:pt>
                <c:pt idx="174">
                  <c:v>280.77830188679206</c:v>
                </c:pt>
                <c:pt idx="175">
                  <c:v>280.77735849056563</c:v>
                </c:pt>
                <c:pt idx="176">
                  <c:v>280.7764150943392</c:v>
                </c:pt>
                <c:pt idx="177">
                  <c:v>280.77547169811277</c:v>
                </c:pt>
                <c:pt idx="178">
                  <c:v>280.77452830188633</c:v>
                </c:pt>
                <c:pt idx="179">
                  <c:v>280.7735849056599</c:v>
                </c:pt>
                <c:pt idx="180">
                  <c:v>280.77264150943347</c:v>
                </c:pt>
                <c:pt idx="181">
                  <c:v>280.77169811320704</c:v>
                </c:pt>
                <c:pt idx="182">
                  <c:v>280.7707547169806</c:v>
                </c:pt>
                <c:pt idx="183">
                  <c:v>280.76981132075417</c:v>
                </c:pt>
                <c:pt idx="184">
                  <c:v>280.76886792452774</c:v>
                </c:pt>
                <c:pt idx="185">
                  <c:v>280.76792452830131</c:v>
                </c:pt>
                <c:pt idx="186">
                  <c:v>280.76698113207487</c:v>
                </c:pt>
                <c:pt idx="187">
                  <c:v>280.76603773584844</c:v>
                </c:pt>
                <c:pt idx="188">
                  <c:v>280.76509433962201</c:v>
                </c:pt>
                <c:pt idx="189">
                  <c:v>280.76415094339558</c:v>
                </c:pt>
                <c:pt idx="190">
                  <c:v>280.76320754716915</c:v>
                </c:pt>
                <c:pt idx="191">
                  <c:v>280.76226415094271</c:v>
                </c:pt>
                <c:pt idx="192">
                  <c:v>280.76132075471628</c:v>
                </c:pt>
                <c:pt idx="193">
                  <c:v>280.76037735848985</c:v>
                </c:pt>
                <c:pt idx="194">
                  <c:v>280.75943396226342</c:v>
                </c:pt>
                <c:pt idx="195">
                  <c:v>280.75849056603698</c:v>
                </c:pt>
                <c:pt idx="196">
                  <c:v>280.75754716981055</c:v>
                </c:pt>
                <c:pt idx="197">
                  <c:v>280.75660377358412</c:v>
                </c:pt>
                <c:pt idx="198">
                  <c:v>280.75566037735769</c:v>
                </c:pt>
                <c:pt idx="199">
                  <c:v>280.75471698113125</c:v>
                </c:pt>
                <c:pt idx="200">
                  <c:v>280.75377358490482</c:v>
                </c:pt>
                <c:pt idx="201">
                  <c:v>280.75283018867839</c:v>
                </c:pt>
                <c:pt idx="202">
                  <c:v>280.75188679245196</c:v>
                </c:pt>
                <c:pt idx="203">
                  <c:v>280.75094339622552</c:v>
                </c:pt>
                <c:pt idx="204">
                  <c:v>280.74999999999909</c:v>
                </c:pt>
                <c:pt idx="205">
                  <c:v>280.74905660377266</c:v>
                </c:pt>
                <c:pt idx="206">
                  <c:v>280.74811320754623</c:v>
                </c:pt>
                <c:pt idx="207">
                  <c:v>280.74716981131979</c:v>
                </c:pt>
                <c:pt idx="208">
                  <c:v>280.74622641509336</c:v>
                </c:pt>
                <c:pt idx="209">
                  <c:v>280.74528301886693</c:v>
                </c:pt>
                <c:pt idx="210">
                  <c:v>280.7443396226405</c:v>
                </c:pt>
                <c:pt idx="211">
                  <c:v>280.74339622641406</c:v>
                </c:pt>
                <c:pt idx="212">
                  <c:v>280.74245283018763</c:v>
                </c:pt>
                <c:pt idx="213">
                  <c:v>280.7415094339612</c:v>
                </c:pt>
                <c:pt idx="214">
                  <c:v>280.74056603773477</c:v>
                </c:pt>
                <c:pt idx="215">
                  <c:v>280.73962264150833</c:v>
                </c:pt>
                <c:pt idx="216">
                  <c:v>280.7386792452819</c:v>
                </c:pt>
                <c:pt idx="217">
                  <c:v>280.73773584905547</c:v>
                </c:pt>
                <c:pt idx="218">
                  <c:v>280.73679245282904</c:v>
                </c:pt>
                <c:pt idx="219">
                  <c:v>280.7358490566026</c:v>
                </c:pt>
                <c:pt idx="220">
                  <c:v>280.73490566037617</c:v>
                </c:pt>
                <c:pt idx="221">
                  <c:v>280.73396226414974</c:v>
                </c:pt>
                <c:pt idx="222">
                  <c:v>280.73301886792331</c:v>
                </c:pt>
                <c:pt idx="223">
                  <c:v>280.73207547169687</c:v>
                </c:pt>
                <c:pt idx="224">
                  <c:v>280.73113207547044</c:v>
                </c:pt>
                <c:pt idx="225">
                  <c:v>280.73018867924401</c:v>
                </c:pt>
                <c:pt idx="226">
                  <c:v>280.72924528301758</c:v>
                </c:pt>
                <c:pt idx="227">
                  <c:v>280.72830188679114</c:v>
                </c:pt>
                <c:pt idx="228">
                  <c:v>280.72735849056471</c:v>
                </c:pt>
                <c:pt idx="229">
                  <c:v>280.72641509433828</c:v>
                </c:pt>
                <c:pt idx="230">
                  <c:v>280.72547169811185</c:v>
                </c:pt>
                <c:pt idx="231">
                  <c:v>280.72452830188541</c:v>
                </c:pt>
                <c:pt idx="232">
                  <c:v>280.72358490565898</c:v>
                </c:pt>
                <c:pt idx="233">
                  <c:v>280.72264150943255</c:v>
                </c:pt>
                <c:pt idx="234">
                  <c:v>280.72169811320612</c:v>
                </c:pt>
                <c:pt idx="235">
                  <c:v>280.72075471697968</c:v>
                </c:pt>
                <c:pt idx="236">
                  <c:v>280.71981132075325</c:v>
                </c:pt>
                <c:pt idx="237">
                  <c:v>280.71886792452682</c:v>
                </c:pt>
                <c:pt idx="238">
                  <c:v>280.71792452830039</c:v>
                </c:pt>
                <c:pt idx="239">
                  <c:v>280.71698113207395</c:v>
                </c:pt>
                <c:pt idx="240">
                  <c:v>280.71603773584752</c:v>
                </c:pt>
                <c:pt idx="241">
                  <c:v>280.71509433962109</c:v>
                </c:pt>
                <c:pt idx="242">
                  <c:v>280.71415094339466</c:v>
                </c:pt>
                <c:pt idx="243">
                  <c:v>280.71320754716822</c:v>
                </c:pt>
                <c:pt idx="244">
                  <c:v>280.71226415094179</c:v>
                </c:pt>
                <c:pt idx="245">
                  <c:v>280.71132075471536</c:v>
                </c:pt>
                <c:pt idx="246">
                  <c:v>280.71037735848893</c:v>
                </c:pt>
                <c:pt idx="247">
                  <c:v>280.70943396226249</c:v>
                </c:pt>
                <c:pt idx="248">
                  <c:v>280.70849056603606</c:v>
                </c:pt>
                <c:pt idx="249">
                  <c:v>280.70754716980963</c:v>
                </c:pt>
                <c:pt idx="250">
                  <c:v>280.7066037735832</c:v>
                </c:pt>
                <c:pt idx="251">
                  <c:v>280.70566037735676</c:v>
                </c:pt>
                <c:pt idx="252">
                  <c:v>280.70471698113033</c:v>
                </c:pt>
                <c:pt idx="253">
                  <c:v>280.7037735849039</c:v>
                </c:pt>
                <c:pt idx="254">
                  <c:v>280.70283018867747</c:v>
                </c:pt>
                <c:pt idx="255">
                  <c:v>280.70188679245103</c:v>
                </c:pt>
                <c:pt idx="256">
                  <c:v>280.7009433962246</c:v>
                </c:pt>
                <c:pt idx="257">
                  <c:v>280.7</c:v>
                </c:pt>
                <c:pt idx="258">
                  <c:v>280.69486486486483</c:v>
                </c:pt>
                <c:pt idx="259">
                  <c:v>280.68972972972966</c:v>
                </c:pt>
                <c:pt idx="260">
                  <c:v>280.6845945945945</c:v>
                </c:pt>
                <c:pt idx="261">
                  <c:v>280.67945945945934</c:v>
                </c:pt>
                <c:pt idx="262">
                  <c:v>280.67432432432417</c:v>
                </c:pt>
                <c:pt idx="263">
                  <c:v>280.66918918918901</c:v>
                </c:pt>
                <c:pt idx="264">
                  <c:v>280.66405405405385</c:v>
                </c:pt>
                <c:pt idx="265">
                  <c:v>280.65891891891869</c:v>
                </c:pt>
                <c:pt idx="266">
                  <c:v>280.65378378378352</c:v>
                </c:pt>
                <c:pt idx="267">
                  <c:v>280.64864864864836</c:v>
                </c:pt>
                <c:pt idx="268">
                  <c:v>280.6435135135132</c:v>
                </c:pt>
                <c:pt idx="269">
                  <c:v>280.63837837837804</c:v>
                </c:pt>
                <c:pt idx="270">
                  <c:v>280.63324324324287</c:v>
                </c:pt>
                <c:pt idx="271">
                  <c:v>280.62810810810771</c:v>
                </c:pt>
                <c:pt idx="272">
                  <c:v>280.62297297297255</c:v>
                </c:pt>
                <c:pt idx="273">
                  <c:v>280.61783783783738</c:v>
                </c:pt>
                <c:pt idx="274">
                  <c:v>280.61270270270222</c:v>
                </c:pt>
                <c:pt idx="275">
                  <c:v>280.60756756756706</c:v>
                </c:pt>
                <c:pt idx="276">
                  <c:v>280.6024324324319</c:v>
                </c:pt>
                <c:pt idx="277">
                  <c:v>280.59729729729673</c:v>
                </c:pt>
                <c:pt idx="278">
                  <c:v>280.59216216216157</c:v>
                </c:pt>
                <c:pt idx="279">
                  <c:v>280.58702702702641</c:v>
                </c:pt>
                <c:pt idx="280">
                  <c:v>280.58189189189125</c:v>
                </c:pt>
                <c:pt idx="281">
                  <c:v>280.57675675675608</c:v>
                </c:pt>
                <c:pt idx="282">
                  <c:v>280.57162162162092</c:v>
                </c:pt>
                <c:pt idx="283">
                  <c:v>280.56648648648576</c:v>
                </c:pt>
                <c:pt idx="284">
                  <c:v>280.56135135135059</c:v>
                </c:pt>
                <c:pt idx="285">
                  <c:v>280.55621621621543</c:v>
                </c:pt>
                <c:pt idx="286">
                  <c:v>280.55108108108027</c:v>
                </c:pt>
                <c:pt idx="287">
                  <c:v>280.54594594594511</c:v>
                </c:pt>
                <c:pt idx="288">
                  <c:v>280.54081081080994</c:v>
                </c:pt>
                <c:pt idx="289">
                  <c:v>280.53567567567478</c:v>
                </c:pt>
                <c:pt idx="290">
                  <c:v>280.53054054053962</c:v>
                </c:pt>
                <c:pt idx="291">
                  <c:v>280.52540540540446</c:v>
                </c:pt>
                <c:pt idx="292">
                  <c:v>280.52027027026929</c:v>
                </c:pt>
                <c:pt idx="293">
                  <c:v>280.51513513513413</c:v>
                </c:pt>
                <c:pt idx="294">
                  <c:v>280.51</c:v>
                </c:pt>
                <c:pt idx="295">
                  <c:v>280.51400000000001</c:v>
                </c:pt>
                <c:pt idx="296">
                  <c:v>280.51800000000003</c:v>
                </c:pt>
                <c:pt idx="297">
                  <c:v>280.52200000000005</c:v>
                </c:pt>
                <c:pt idx="298">
                  <c:v>280.52600000000007</c:v>
                </c:pt>
                <c:pt idx="299">
                  <c:v>280.52999999999997</c:v>
                </c:pt>
                <c:pt idx="300">
                  <c:v>280.53400000000011</c:v>
                </c:pt>
                <c:pt idx="301">
                  <c:v>280.53800000000012</c:v>
                </c:pt>
                <c:pt idx="302">
                  <c:v>280.54200000000014</c:v>
                </c:pt>
                <c:pt idx="303">
                  <c:v>280.54600000000016</c:v>
                </c:pt>
                <c:pt idx="304">
                  <c:v>280.55</c:v>
                </c:pt>
                <c:pt idx="305">
                  <c:v>280.5540000000002</c:v>
                </c:pt>
                <c:pt idx="306">
                  <c:v>280.55800000000022</c:v>
                </c:pt>
                <c:pt idx="307">
                  <c:v>280.56200000000024</c:v>
                </c:pt>
                <c:pt idx="308">
                  <c:v>280.56600000000026</c:v>
                </c:pt>
                <c:pt idx="309">
                  <c:v>280.57</c:v>
                </c:pt>
                <c:pt idx="310">
                  <c:v>280.5740000000003</c:v>
                </c:pt>
                <c:pt idx="311">
                  <c:v>280.57800000000032</c:v>
                </c:pt>
                <c:pt idx="312">
                  <c:v>280.58200000000033</c:v>
                </c:pt>
                <c:pt idx="313">
                  <c:v>280.58600000000035</c:v>
                </c:pt>
                <c:pt idx="314">
                  <c:v>280.58999999999997</c:v>
                </c:pt>
                <c:pt idx="315">
                  <c:v>280.59400000000039</c:v>
                </c:pt>
                <c:pt idx="316">
                  <c:v>280.59800000000041</c:v>
                </c:pt>
                <c:pt idx="317">
                  <c:v>280.60200000000043</c:v>
                </c:pt>
                <c:pt idx="318">
                  <c:v>280.60600000000045</c:v>
                </c:pt>
                <c:pt idx="319">
                  <c:v>280.61</c:v>
                </c:pt>
                <c:pt idx="320">
                  <c:v>280.61400000000049</c:v>
                </c:pt>
                <c:pt idx="321">
                  <c:v>280.61800000000051</c:v>
                </c:pt>
                <c:pt idx="322">
                  <c:v>280.62200000000053</c:v>
                </c:pt>
                <c:pt idx="323">
                  <c:v>280.62600000000054</c:v>
                </c:pt>
                <c:pt idx="324">
                  <c:v>280.63000000000056</c:v>
                </c:pt>
                <c:pt idx="325">
                  <c:v>280.63400000000058</c:v>
                </c:pt>
                <c:pt idx="326">
                  <c:v>280.6380000000006</c:v>
                </c:pt>
                <c:pt idx="327">
                  <c:v>280.64200000000062</c:v>
                </c:pt>
                <c:pt idx="328">
                  <c:v>280.64600000000064</c:v>
                </c:pt>
                <c:pt idx="329">
                  <c:v>280.65000000000066</c:v>
                </c:pt>
                <c:pt idx="330">
                  <c:v>280.65400000000068</c:v>
                </c:pt>
                <c:pt idx="331">
                  <c:v>280.6580000000007</c:v>
                </c:pt>
                <c:pt idx="332">
                  <c:v>280.66200000000072</c:v>
                </c:pt>
                <c:pt idx="333">
                  <c:v>280.66600000000074</c:v>
                </c:pt>
                <c:pt idx="334">
                  <c:v>280.67</c:v>
                </c:pt>
                <c:pt idx="335">
                  <c:v>280.67</c:v>
                </c:pt>
                <c:pt idx="336">
                  <c:v>280.67</c:v>
                </c:pt>
                <c:pt idx="337">
                  <c:v>280.67</c:v>
                </c:pt>
                <c:pt idx="338">
                  <c:v>280.67</c:v>
                </c:pt>
                <c:pt idx="339">
                  <c:v>280.67</c:v>
                </c:pt>
                <c:pt idx="340">
                  <c:v>280.67</c:v>
                </c:pt>
                <c:pt idx="341">
                  <c:v>280.67</c:v>
                </c:pt>
                <c:pt idx="342">
                  <c:v>280.67</c:v>
                </c:pt>
                <c:pt idx="343">
                  <c:v>280.67</c:v>
                </c:pt>
                <c:pt idx="344">
                  <c:v>280.67</c:v>
                </c:pt>
                <c:pt idx="345">
                  <c:v>280.67</c:v>
                </c:pt>
                <c:pt idx="346">
                  <c:v>280.67</c:v>
                </c:pt>
                <c:pt idx="347">
                  <c:v>280.67</c:v>
                </c:pt>
                <c:pt idx="348">
                  <c:v>280.67</c:v>
                </c:pt>
                <c:pt idx="349">
                  <c:v>280.67</c:v>
                </c:pt>
                <c:pt idx="350">
                  <c:v>280.67</c:v>
                </c:pt>
                <c:pt idx="351">
                  <c:v>280.67</c:v>
                </c:pt>
                <c:pt idx="352">
                  <c:v>280.67</c:v>
                </c:pt>
                <c:pt idx="353">
                  <c:v>280.67</c:v>
                </c:pt>
                <c:pt idx="354">
                  <c:v>280.67</c:v>
                </c:pt>
                <c:pt idx="355">
                  <c:v>280.67</c:v>
                </c:pt>
                <c:pt idx="356">
                  <c:v>280.67</c:v>
                </c:pt>
                <c:pt idx="357">
                  <c:v>280.67</c:v>
                </c:pt>
                <c:pt idx="358">
                  <c:v>280.67</c:v>
                </c:pt>
                <c:pt idx="359">
                  <c:v>280.67</c:v>
                </c:pt>
                <c:pt idx="360">
                  <c:v>280.67</c:v>
                </c:pt>
                <c:pt idx="361">
                  <c:v>280.67</c:v>
                </c:pt>
                <c:pt idx="362">
                  <c:v>280.67</c:v>
                </c:pt>
                <c:pt idx="363">
                  <c:v>280.67</c:v>
                </c:pt>
                <c:pt idx="364">
                  <c:v>280.67</c:v>
                </c:pt>
              </c:numCache>
            </c:numRef>
          </c:val>
        </c:ser>
        <c:marker val="1"/>
        <c:axId val="53335168"/>
        <c:axId val="53336704"/>
      </c:lineChart>
      <c:lineChart>
        <c:grouping val="standard"/>
        <c:ser>
          <c:idx val="4"/>
          <c:order val="4"/>
          <c:tx>
            <c:strRef>
              <c:f>MARYWL.TABLE!$Q$4:$Q$9</c:f>
              <c:strCache>
                <c:ptCount val="1"/>
                <c:pt idx="0">
                  <c:v>TOP OF LOW  WATER ZONE                            lower red line metres</c:v>
                </c:pt>
              </c:strCache>
            </c:strRef>
          </c:tx>
          <c:spPr>
            <a:ln w="95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MARYWL.TABLE!$J$10:$J$374</c:f>
              <c:numCache>
                <c:formatCode>d\-mmm</c:formatCode>
                <c:ptCount val="365"/>
                <c:pt idx="0">
                  <c:v>36892</c:v>
                </c:pt>
                <c:pt idx="1">
                  <c:v>36893</c:v>
                </c:pt>
                <c:pt idx="2">
                  <c:v>36894</c:v>
                </c:pt>
                <c:pt idx="3">
                  <c:v>36895</c:v>
                </c:pt>
                <c:pt idx="4">
                  <c:v>36896</c:v>
                </c:pt>
                <c:pt idx="5">
                  <c:v>36897</c:v>
                </c:pt>
                <c:pt idx="6">
                  <c:v>36898</c:v>
                </c:pt>
                <c:pt idx="7">
                  <c:v>36899</c:v>
                </c:pt>
                <c:pt idx="8">
                  <c:v>36900</c:v>
                </c:pt>
                <c:pt idx="9">
                  <c:v>36901</c:v>
                </c:pt>
                <c:pt idx="10">
                  <c:v>36902</c:v>
                </c:pt>
                <c:pt idx="11">
                  <c:v>36903</c:v>
                </c:pt>
                <c:pt idx="12">
                  <c:v>36904</c:v>
                </c:pt>
                <c:pt idx="13">
                  <c:v>36905</c:v>
                </c:pt>
                <c:pt idx="14">
                  <c:v>36906</c:v>
                </c:pt>
                <c:pt idx="15">
                  <c:v>36907</c:v>
                </c:pt>
                <c:pt idx="16">
                  <c:v>36908</c:v>
                </c:pt>
                <c:pt idx="17">
                  <c:v>36909</c:v>
                </c:pt>
                <c:pt idx="18">
                  <c:v>36910</c:v>
                </c:pt>
                <c:pt idx="19">
                  <c:v>36911</c:v>
                </c:pt>
                <c:pt idx="20">
                  <c:v>36912</c:v>
                </c:pt>
                <c:pt idx="21">
                  <c:v>36913</c:v>
                </c:pt>
                <c:pt idx="22">
                  <c:v>36914</c:v>
                </c:pt>
                <c:pt idx="23">
                  <c:v>36915</c:v>
                </c:pt>
                <c:pt idx="24">
                  <c:v>36916</c:v>
                </c:pt>
                <c:pt idx="25">
                  <c:v>36917</c:v>
                </c:pt>
                <c:pt idx="26">
                  <c:v>36918</c:v>
                </c:pt>
                <c:pt idx="27">
                  <c:v>36919</c:v>
                </c:pt>
                <c:pt idx="28">
                  <c:v>36920</c:v>
                </c:pt>
                <c:pt idx="29">
                  <c:v>36921</c:v>
                </c:pt>
                <c:pt idx="30">
                  <c:v>36922</c:v>
                </c:pt>
                <c:pt idx="31">
                  <c:v>36923</c:v>
                </c:pt>
                <c:pt idx="32">
                  <c:v>36924</c:v>
                </c:pt>
                <c:pt idx="33">
                  <c:v>36925</c:v>
                </c:pt>
                <c:pt idx="34">
                  <c:v>36926</c:v>
                </c:pt>
                <c:pt idx="35">
                  <c:v>36927</c:v>
                </c:pt>
                <c:pt idx="36">
                  <c:v>36928</c:v>
                </c:pt>
                <c:pt idx="37">
                  <c:v>36929</c:v>
                </c:pt>
                <c:pt idx="38">
                  <c:v>36930</c:v>
                </c:pt>
                <c:pt idx="39">
                  <c:v>36931</c:v>
                </c:pt>
                <c:pt idx="40">
                  <c:v>36932</c:v>
                </c:pt>
                <c:pt idx="41">
                  <c:v>36933</c:v>
                </c:pt>
                <c:pt idx="42">
                  <c:v>36934</c:v>
                </c:pt>
                <c:pt idx="43">
                  <c:v>36935</c:v>
                </c:pt>
                <c:pt idx="44">
                  <c:v>36936</c:v>
                </c:pt>
                <c:pt idx="45">
                  <c:v>36937</c:v>
                </c:pt>
                <c:pt idx="46">
                  <c:v>36938</c:v>
                </c:pt>
                <c:pt idx="47">
                  <c:v>36939</c:v>
                </c:pt>
                <c:pt idx="48">
                  <c:v>36940</c:v>
                </c:pt>
                <c:pt idx="49">
                  <c:v>36941</c:v>
                </c:pt>
                <c:pt idx="50">
                  <c:v>36942</c:v>
                </c:pt>
                <c:pt idx="51">
                  <c:v>36943</c:v>
                </c:pt>
                <c:pt idx="52">
                  <c:v>36944</c:v>
                </c:pt>
                <c:pt idx="53">
                  <c:v>36945</c:v>
                </c:pt>
                <c:pt idx="54">
                  <c:v>36946</c:v>
                </c:pt>
                <c:pt idx="55">
                  <c:v>36947</c:v>
                </c:pt>
                <c:pt idx="56">
                  <c:v>36948</c:v>
                </c:pt>
                <c:pt idx="57">
                  <c:v>36949</c:v>
                </c:pt>
                <c:pt idx="58">
                  <c:v>36950</c:v>
                </c:pt>
                <c:pt idx="59">
                  <c:v>36951</c:v>
                </c:pt>
                <c:pt idx="60">
                  <c:v>36952</c:v>
                </c:pt>
                <c:pt idx="61">
                  <c:v>36953</c:v>
                </c:pt>
                <c:pt idx="62">
                  <c:v>36954</c:v>
                </c:pt>
                <c:pt idx="63">
                  <c:v>36955</c:v>
                </c:pt>
                <c:pt idx="64">
                  <c:v>36956</c:v>
                </c:pt>
                <c:pt idx="65">
                  <c:v>36957</c:v>
                </c:pt>
                <c:pt idx="66">
                  <c:v>36958</c:v>
                </c:pt>
                <c:pt idx="67">
                  <c:v>36959</c:v>
                </c:pt>
                <c:pt idx="68">
                  <c:v>36960</c:v>
                </c:pt>
                <c:pt idx="69">
                  <c:v>36961</c:v>
                </c:pt>
                <c:pt idx="70">
                  <c:v>36962</c:v>
                </c:pt>
                <c:pt idx="71">
                  <c:v>36963</c:v>
                </c:pt>
                <c:pt idx="72">
                  <c:v>36964</c:v>
                </c:pt>
                <c:pt idx="73">
                  <c:v>36965</c:v>
                </c:pt>
                <c:pt idx="74">
                  <c:v>36966</c:v>
                </c:pt>
                <c:pt idx="75">
                  <c:v>36967</c:v>
                </c:pt>
                <c:pt idx="76">
                  <c:v>36968</c:v>
                </c:pt>
                <c:pt idx="77">
                  <c:v>36969</c:v>
                </c:pt>
                <c:pt idx="78">
                  <c:v>36970</c:v>
                </c:pt>
                <c:pt idx="79">
                  <c:v>36971</c:v>
                </c:pt>
                <c:pt idx="80">
                  <c:v>36972</c:v>
                </c:pt>
                <c:pt idx="81">
                  <c:v>36973</c:v>
                </c:pt>
                <c:pt idx="82">
                  <c:v>36974</c:v>
                </c:pt>
                <c:pt idx="83">
                  <c:v>36975</c:v>
                </c:pt>
                <c:pt idx="84">
                  <c:v>36976</c:v>
                </c:pt>
                <c:pt idx="85">
                  <c:v>36977</c:v>
                </c:pt>
                <c:pt idx="86">
                  <c:v>36978</c:v>
                </c:pt>
                <c:pt idx="87">
                  <c:v>36979</c:v>
                </c:pt>
                <c:pt idx="88">
                  <c:v>36980</c:v>
                </c:pt>
                <c:pt idx="89">
                  <c:v>36981</c:v>
                </c:pt>
                <c:pt idx="90">
                  <c:v>36982</c:v>
                </c:pt>
                <c:pt idx="91">
                  <c:v>36983</c:v>
                </c:pt>
                <c:pt idx="92">
                  <c:v>36984</c:v>
                </c:pt>
                <c:pt idx="93">
                  <c:v>36985</c:v>
                </c:pt>
                <c:pt idx="94">
                  <c:v>36986</c:v>
                </c:pt>
                <c:pt idx="95">
                  <c:v>36987</c:v>
                </c:pt>
                <c:pt idx="96">
                  <c:v>36988</c:v>
                </c:pt>
                <c:pt idx="97">
                  <c:v>36989</c:v>
                </c:pt>
                <c:pt idx="98">
                  <c:v>36990</c:v>
                </c:pt>
                <c:pt idx="99">
                  <c:v>36991</c:v>
                </c:pt>
                <c:pt idx="100">
                  <c:v>36992</c:v>
                </c:pt>
                <c:pt idx="101">
                  <c:v>36993</c:v>
                </c:pt>
                <c:pt idx="102">
                  <c:v>36994</c:v>
                </c:pt>
                <c:pt idx="103">
                  <c:v>36995</c:v>
                </c:pt>
                <c:pt idx="104">
                  <c:v>36996</c:v>
                </c:pt>
                <c:pt idx="105">
                  <c:v>36997</c:v>
                </c:pt>
                <c:pt idx="106">
                  <c:v>36998</c:v>
                </c:pt>
                <c:pt idx="107">
                  <c:v>36999</c:v>
                </c:pt>
                <c:pt idx="108">
                  <c:v>37000</c:v>
                </c:pt>
                <c:pt idx="109">
                  <c:v>37001</c:v>
                </c:pt>
                <c:pt idx="110">
                  <c:v>37002</c:v>
                </c:pt>
                <c:pt idx="111">
                  <c:v>37003</c:v>
                </c:pt>
                <c:pt idx="112">
                  <c:v>37004</c:v>
                </c:pt>
                <c:pt idx="113">
                  <c:v>37005</c:v>
                </c:pt>
                <c:pt idx="114">
                  <c:v>37006</c:v>
                </c:pt>
                <c:pt idx="115">
                  <c:v>37007</c:v>
                </c:pt>
                <c:pt idx="116">
                  <c:v>37008</c:v>
                </c:pt>
                <c:pt idx="117">
                  <c:v>37009</c:v>
                </c:pt>
                <c:pt idx="118">
                  <c:v>37010</c:v>
                </c:pt>
                <c:pt idx="119">
                  <c:v>37011</c:v>
                </c:pt>
                <c:pt idx="120">
                  <c:v>37012</c:v>
                </c:pt>
                <c:pt idx="121">
                  <c:v>37013</c:v>
                </c:pt>
                <c:pt idx="122">
                  <c:v>37014</c:v>
                </c:pt>
                <c:pt idx="123">
                  <c:v>37015</c:v>
                </c:pt>
                <c:pt idx="124">
                  <c:v>37016</c:v>
                </c:pt>
                <c:pt idx="125">
                  <c:v>37017</c:v>
                </c:pt>
                <c:pt idx="126">
                  <c:v>37018</c:v>
                </c:pt>
                <c:pt idx="127">
                  <c:v>37019</c:v>
                </c:pt>
                <c:pt idx="128">
                  <c:v>37020</c:v>
                </c:pt>
                <c:pt idx="129">
                  <c:v>37021</c:v>
                </c:pt>
                <c:pt idx="130">
                  <c:v>37022</c:v>
                </c:pt>
                <c:pt idx="131">
                  <c:v>37023</c:v>
                </c:pt>
                <c:pt idx="132">
                  <c:v>37024</c:v>
                </c:pt>
                <c:pt idx="133">
                  <c:v>37025</c:v>
                </c:pt>
                <c:pt idx="134">
                  <c:v>37026</c:v>
                </c:pt>
                <c:pt idx="135">
                  <c:v>37027</c:v>
                </c:pt>
                <c:pt idx="136">
                  <c:v>37028</c:v>
                </c:pt>
                <c:pt idx="137">
                  <c:v>37029</c:v>
                </c:pt>
                <c:pt idx="138">
                  <c:v>37030</c:v>
                </c:pt>
                <c:pt idx="139">
                  <c:v>37031</c:v>
                </c:pt>
                <c:pt idx="140">
                  <c:v>37032</c:v>
                </c:pt>
                <c:pt idx="141">
                  <c:v>37033</c:v>
                </c:pt>
                <c:pt idx="142">
                  <c:v>37034</c:v>
                </c:pt>
                <c:pt idx="143">
                  <c:v>37035</c:v>
                </c:pt>
                <c:pt idx="144">
                  <c:v>37036</c:v>
                </c:pt>
                <c:pt idx="145">
                  <c:v>37037</c:v>
                </c:pt>
                <c:pt idx="146">
                  <c:v>37038</c:v>
                </c:pt>
                <c:pt idx="147">
                  <c:v>37039</c:v>
                </c:pt>
                <c:pt idx="148">
                  <c:v>37040</c:v>
                </c:pt>
                <c:pt idx="149">
                  <c:v>37041</c:v>
                </c:pt>
                <c:pt idx="150">
                  <c:v>37042</c:v>
                </c:pt>
                <c:pt idx="151">
                  <c:v>37043</c:v>
                </c:pt>
                <c:pt idx="152">
                  <c:v>37044</c:v>
                </c:pt>
                <c:pt idx="153">
                  <c:v>37045</c:v>
                </c:pt>
                <c:pt idx="154">
                  <c:v>37046</c:v>
                </c:pt>
                <c:pt idx="155">
                  <c:v>37047</c:v>
                </c:pt>
                <c:pt idx="156">
                  <c:v>37048</c:v>
                </c:pt>
                <c:pt idx="157">
                  <c:v>37049</c:v>
                </c:pt>
                <c:pt idx="158">
                  <c:v>37050</c:v>
                </c:pt>
                <c:pt idx="159">
                  <c:v>37051</c:v>
                </c:pt>
                <c:pt idx="160">
                  <c:v>37052</c:v>
                </c:pt>
                <c:pt idx="161">
                  <c:v>37053</c:v>
                </c:pt>
                <c:pt idx="162">
                  <c:v>37054</c:v>
                </c:pt>
                <c:pt idx="163">
                  <c:v>37055</c:v>
                </c:pt>
                <c:pt idx="164">
                  <c:v>37056</c:v>
                </c:pt>
                <c:pt idx="165">
                  <c:v>37057</c:v>
                </c:pt>
                <c:pt idx="166">
                  <c:v>37058</c:v>
                </c:pt>
                <c:pt idx="167">
                  <c:v>37059</c:v>
                </c:pt>
                <c:pt idx="168">
                  <c:v>37060</c:v>
                </c:pt>
                <c:pt idx="169">
                  <c:v>37061</c:v>
                </c:pt>
                <c:pt idx="170">
                  <c:v>37062</c:v>
                </c:pt>
                <c:pt idx="171">
                  <c:v>37063</c:v>
                </c:pt>
                <c:pt idx="172">
                  <c:v>37064</c:v>
                </c:pt>
                <c:pt idx="173">
                  <c:v>37065</c:v>
                </c:pt>
                <c:pt idx="174">
                  <c:v>37066</c:v>
                </c:pt>
                <c:pt idx="175">
                  <c:v>37067</c:v>
                </c:pt>
                <c:pt idx="176">
                  <c:v>37068</c:v>
                </c:pt>
                <c:pt idx="177">
                  <c:v>37069</c:v>
                </c:pt>
                <c:pt idx="178">
                  <c:v>37070</c:v>
                </c:pt>
                <c:pt idx="179">
                  <c:v>37071</c:v>
                </c:pt>
                <c:pt idx="180">
                  <c:v>37072</c:v>
                </c:pt>
                <c:pt idx="181">
                  <c:v>37073</c:v>
                </c:pt>
                <c:pt idx="182">
                  <c:v>37074</c:v>
                </c:pt>
                <c:pt idx="183">
                  <c:v>37075</c:v>
                </c:pt>
                <c:pt idx="184">
                  <c:v>37076</c:v>
                </c:pt>
                <c:pt idx="185">
                  <c:v>37077</c:v>
                </c:pt>
                <c:pt idx="186">
                  <c:v>37078</c:v>
                </c:pt>
                <c:pt idx="187">
                  <c:v>37079</c:v>
                </c:pt>
                <c:pt idx="188">
                  <c:v>37080</c:v>
                </c:pt>
                <c:pt idx="189">
                  <c:v>37081</c:v>
                </c:pt>
                <c:pt idx="190">
                  <c:v>37082</c:v>
                </c:pt>
                <c:pt idx="191">
                  <c:v>37083</c:v>
                </c:pt>
                <c:pt idx="192">
                  <c:v>37084</c:v>
                </c:pt>
                <c:pt idx="193">
                  <c:v>37085</c:v>
                </c:pt>
                <c:pt idx="194">
                  <c:v>37086</c:v>
                </c:pt>
                <c:pt idx="195">
                  <c:v>37087</c:v>
                </c:pt>
                <c:pt idx="196">
                  <c:v>37088</c:v>
                </c:pt>
                <c:pt idx="197">
                  <c:v>37089</c:v>
                </c:pt>
                <c:pt idx="198">
                  <c:v>37090</c:v>
                </c:pt>
                <c:pt idx="199">
                  <c:v>37091</c:v>
                </c:pt>
                <c:pt idx="200">
                  <c:v>37092</c:v>
                </c:pt>
                <c:pt idx="201">
                  <c:v>37093</c:v>
                </c:pt>
                <c:pt idx="202">
                  <c:v>37094</c:v>
                </c:pt>
                <c:pt idx="203">
                  <c:v>37095</c:v>
                </c:pt>
                <c:pt idx="204">
                  <c:v>37096</c:v>
                </c:pt>
                <c:pt idx="205">
                  <c:v>37097</c:v>
                </c:pt>
                <c:pt idx="206">
                  <c:v>37098</c:v>
                </c:pt>
                <c:pt idx="207">
                  <c:v>37099</c:v>
                </c:pt>
                <c:pt idx="208">
                  <c:v>37100</c:v>
                </c:pt>
                <c:pt idx="209">
                  <c:v>37101</c:v>
                </c:pt>
                <c:pt idx="210">
                  <c:v>37102</c:v>
                </c:pt>
                <c:pt idx="211">
                  <c:v>37103</c:v>
                </c:pt>
                <c:pt idx="212">
                  <c:v>37104</c:v>
                </c:pt>
                <c:pt idx="213">
                  <c:v>37105</c:v>
                </c:pt>
                <c:pt idx="214">
                  <c:v>37106</c:v>
                </c:pt>
                <c:pt idx="215">
                  <c:v>37107</c:v>
                </c:pt>
                <c:pt idx="216">
                  <c:v>37108</c:v>
                </c:pt>
                <c:pt idx="217">
                  <c:v>37109</c:v>
                </c:pt>
                <c:pt idx="218">
                  <c:v>37110</c:v>
                </c:pt>
                <c:pt idx="219">
                  <c:v>37111</c:v>
                </c:pt>
                <c:pt idx="220">
                  <c:v>37112</c:v>
                </c:pt>
                <c:pt idx="221">
                  <c:v>37113</c:v>
                </c:pt>
                <c:pt idx="222">
                  <c:v>37114</c:v>
                </c:pt>
                <c:pt idx="223">
                  <c:v>37115</c:v>
                </c:pt>
                <c:pt idx="224">
                  <c:v>37116</c:v>
                </c:pt>
                <c:pt idx="225">
                  <c:v>37117</c:v>
                </c:pt>
                <c:pt idx="226">
                  <c:v>37118</c:v>
                </c:pt>
                <c:pt idx="227">
                  <c:v>37119</c:v>
                </c:pt>
                <c:pt idx="228">
                  <c:v>37120</c:v>
                </c:pt>
                <c:pt idx="229">
                  <c:v>37121</c:v>
                </c:pt>
                <c:pt idx="230">
                  <c:v>37122</c:v>
                </c:pt>
                <c:pt idx="231">
                  <c:v>37123</c:v>
                </c:pt>
                <c:pt idx="232">
                  <c:v>37124</c:v>
                </c:pt>
                <c:pt idx="233">
                  <c:v>37125</c:v>
                </c:pt>
                <c:pt idx="234">
                  <c:v>37126</c:v>
                </c:pt>
                <c:pt idx="235">
                  <c:v>37127</c:v>
                </c:pt>
                <c:pt idx="236">
                  <c:v>37128</c:v>
                </c:pt>
                <c:pt idx="237">
                  <c:v>37129</c:v>
                </c:pt>
                <c:pt idx="238">
                  <c:v>37130</c:v>
                </c:pt>
                <c:pt idx="239">
                  <c:v>37131</c:v>
                </c:pt>
                <c:pt idx="240">
                  <c:v>37132</c:v>
                </c:pt>
                <c:pt idx="241">
                  <c:v>37133</c:v>
                </c:pt>
                <c:pt idx="242">
                  <c:v>37134</c:v>
                </c:pt>
                <c:pt idx="243">
                  <c:v>37135</c:v>
                </c:pt>
                <c:pt idx="244">
                  <c:v>37136</c:v>
                </c:pt>
                <c:pt idx="245">
                  <c:v>37137</c:v>
                </c:pt>
                <c:pt idx="246">
                  <c:v>37138</c:v>
                </c:pt>
                <c:pt idx="247">
                  <c:v>37139</c:v>
                </c:pt>
                <c:pt idx="248">
                  <c:v>37140</c:v>
                </c:pt>
                <c:pt idx="249">
                  <c:v>37141</c:v>
                </c:pt>
                <c:pt idx="250">
                  <c:v>37142</c:v>
                </c:pt>
                <c:pt idx="251">
                  <c:v>37143</c:v>
                </c:pt>
                <c:pt idx="252">
                  <c:v>37144</c:v>
                </c:pt>
                <c:pt idx="253">
                  <c:v>37145</c:v>
                </c:pt>
                <c:pt idx="254">
                  <c:v>37146</c:v>
                </c:pt>
                <c:pt idx="255">
                  <c:v>37147</c:v>
                </c:pt>
                <c:pt idx="256">
                  <c:v>37148</c:v>
                </c:pt>
                <c:pt idx="257">
                  <c:v>37149</c:v>
                </c:pt>
                <c:pt idx="258">
                  <c:v>37150</c:v>
                </c:pt>
                <c:pt idx="259">
                  <c:v>37151</c:v>
                </c:pt>
                <c:pt idx="260">
                  <c:v>37152</c:v>
                </c:pt>
                <c:pt idx="261">
                  <c:v>37153</c:v>
                </c:pt>
                <c:pt idx="262">
                  <c:v>37154</c:v>
                </c:pt>
                <c:pt idx="263">
                  <c:v>37155</c:v>
                </c:pt>
                <c:pt idx="264">
                  <c:v>37156</c:v>
                </c:pt>
                <c:pt idx="265">
                  <c:v>37157</c:v>
                </c:pt>
                <c:pt idx="266">
                  <c:v>37158</c:v>
                </c:pt>
                <c:pt idx="267">
                  <c:v>37159</c:v>
                </c:pt>
                <c:pt idx="268">
                  <c:v>37160</c:v>
                </c:pt>
                <c:pt idx="269">
                  <c:v>37161</c:v>
                </c:pt>
                <c:pt idx="270">
                  <c:v>37162</c:v>
                </c:pt>
                <c:pt idx="271">
                  <c:v>37163</c:v>
                </c:pt>
                <c:pt idx="272">
                  <c:v>37164</c:v>
                </c:pt>
                <c:pt idx="273">
                  <c:v>37165</c:v>
                </c:pt>
                <c:pt idx="274">
                  <c:v>37166</c:v>
                </c:pt>
                <c:pt idx="275">
                  <c:v>37167</c:v>
                </c:pt>
                <c:pt idx="276">
                  <c:v>37168</c:v>
                </c:pt>
                <c:pt idx="277">
                  <c:v>37169</c:v>
                </c:pt>
                <c:pt idx="278">
                  <c:v>37170</c:v>
                </c:pt>
                <c:pt idx="279">
                  <c:v>37171</c:v>
                </c:pt>
                <c:pt idx="280">
                  <c:v>37172</c:v>
                </c:pt>
                <c:pt idx="281">
                  <c:v>37173</c:v>
                </c:pt>
                <c:pt idx="282">
                  <c:v>37174</c:v>
                </c:pt>
                <c:pt idx="283">
                  <c:v>37175</c:v>
                </c:pt>
                <c:pt idx="284">
                  <c:v>37176</c:v>
                </c:pt>
                <c:pt idx="285">
                  <c:v>37177</c:v>
                </c:pt>
                <c:pt idx="286">
                  <c:v>37178</c:v>
                </c:pt>
                <c:pt idx="287">
                  <c:v>37179</c:v>
                </c:pt>
                <c:pt idx="288">
                  <c:v>37180</c:v>
                </c:pt>
                <c:pt idx="289">
                  <c:v>37181</c:v>
                </c:pt>
                <c:pt idx="290">
                  <c:v>37182</c:v>
                </c:pt>
                <c:pt idx="291">
                  <c:v>37183</c:v>
                </c:pt>
                <c:pt idx="292">
                  <c:v>37184</c:v>
                </c:pt>
                <c:pt idx="293">
                  <c:v>37185</c:v>
                </c:pt>
                <c:pt idx="294">
                  <c:v>37186</c:v>
                </c:pt>
                <c:pt idx="295">
                  <c:v>37187</c:v>
                </c:pt>
                <c:pt idx="296">
                  <c:v>37188</c:v>
                </c:pt>
                <c:pt idx="297">
                  <c:v>37189</c:v>
                </c:pt>
                <c:pt idx="298">
                  <c:v>37190</c:v>
                </c:pt>
                <c:pt idx="299">
                  <c:v>37191</c:v>
                </c:pt>
                <c:pt idx="300">
                  <c:v>37192</c:v>
                </c:pt>
                <c:pt idx="301">
                  <c:v>37193</c:v>
                </c:pt>
                <c:pt idx="302">
                  <c:v>37194</c:v>
                </c:pt>
                <c:pt idx="303">
                  <c:v>37195</c:v>
                </c:pt>
                <c:pt idx="304">
                  <c:v>37196</c:v>
                </c:pt>
                <c:pt idx="305">
                  <c:v>37197</c:v>
                </c:pt>
                <c:pt idx="306">
                  <c:v>37198</c:v>
                </c:pt>
                <c:pt idx="307">
                  <c:v>37199</c:v>
                </c:pt>
                <c:pt idx="308">
                  <c:v>37200</c:v>
                </c:pt>
                <c:pt idx="309">
                  <c:v>37201</c:v>
                </c:pt>
                <c:pt idx="310">
                  <c:v>37202</c:v>
                </c:pt>
                <c:pt idx="311">
                  <c:v>37203</c:v>
                </c:pt>
                <c:pt idx="312">
                  <c:v>37204</c:v>
                </c:pt>
                <c:pt idx="313">
                  <c:v>37205</c:v>
                </c:pt>
                <c:pt idx="314">
                  <c:v>37206</c:v>
                </c:pt>
                <c:pt idx="315">
                  <c:v>37207</c:v>
                </c:pt>
                <c:pt idx="316">
                  <c:v>37208</c:v>
                </c:pt>
                <c:pt idx="317">
                  <c:v>37209</c:v>
                </c:pt>
                <c:pt idx="318">
                  <c:v>37210</c:v>
                </c:pt>
                <c:pt idx="319">
                  <c:v>37211</c:v>
                </c:pt>
                <c:pt idx="320">
                  <c:v>37212</c:v>
                </c:pt>
                <c:pt idx="321">
                  <c:v>37213</c:v>
                </c:pt>
                <c:pt idx="322">
                  <c:v>37214</c:v>
                </c:pt>
                <c:pt idx="323">
                  <c:v>37215</c:v>
                </c:pt>
                <c:pt idx="324">
                  <c:v>37216</c:v>
                </c:pt>
                <c:pt idx="325">
                  <c:v>37217</c:v>
                </c:pt>
                <c:pt idx="326">
                  <c:v>37218</c:v>
                </c:pt>
                <c:pt idx="327">
                  <c:v>37219</c:v>
                </c:pt>
                <c:pt idx="328">
                  <c:v>37220</c:v>
                </c:pt>
                <c:pt idx="329">
                  <c:v>37221</c:v>
                </c:pt>
                <c:pt idx="330">
                  <c:v>37222</c:v>
                </c:pt>
                <c:pt idx="331">
                  <c:v>37223</c:v>
                </c:pt>
                <c:pt idx="332">
                  <c:v>37224</c:v>
                </c:pt>
                <c:pt idx="333">
                  <c:v>37225</c:v>
                </c:pt>
                <c:pt idx="334">
                  <c:v>37226</c:v>
                </c:pt>
                <c:pt idx="335">
                  <c:v>37227</c:v>
                </c:pt>
                <c:pt idx="336">
                  <c:v>37228</c:v>
                </c:pt>
                <c:pt idx="337">
                  <c:v>37229</c:v>
                </c:pt>
                <c:pt idx="338">
                  <c:v>37230</c:v>
                </c:pt>
                <c:pt idx="339">
                  <c:v>37231</c:v>
                </c:pt>
                <c:pt idx="340">
                  <c:v>37232</c:v>
                </c:pt>
                <c:pt idx="341">
                  <c:v>37233</c:v>
                </c:pt>
                <c:pt idx="342">
                  <c:v>37234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37240</c:v>
                </c:pt>
                <c:pt idx="349">
                  <c:v>37241</c:v>
                </c:pt>
                <c:pt idx="350">
                  <c:v>37242</c:v>
                </c:pt>
                <c:pt idx="351">
                  <c:v>37243</c:v>
                </c:pt>
                <c:pt idx="352">
                  <c:v>37244</c:v>
                </c:pt>
                <c:pt idx="353">
                  <c:v>37245</c:v>
                </c:pt>
                <c:pt idx="354">
                  <c:v>37246</c:v>
                </c:pt>
                <c:pt idx="355">
                  <c:v>37247</c:v>
                </c:pt>
                <c:pt idx="356">
                  <c:v>37248</c:v>
                </c:pt>
                <c:pt idx="357">
                  <c:v>37249</c:v>
                </c:pt>
                <c:pt idx="358">
                  <c:v>37250</c:v>
                </c:pt>
                <c:pt idx="359">
                  <c:v>37251</c:v>
                </c:pt>
                <c:pt idx="360">
                  <c:v>37252</c:v>
                </c:pt>
                <c:pt idx="361">
                  <c:v>37253</c:v>
                </c:pt>
                <c:pt idx="362">
                  <c:v>37254</c:v>
                </c:pt>
                <c:pt idx="363">
                  <c:v>37255</c:v>
                </c:pt>
                <c:pt idx="364">
                  <c:v>37256</c:v>
                </c:pt>
              </c:numCache>
            </c:numRef>
          </c:cat>
          <c:val>
            <c:numRef>
              <c:f>MARYWL.TABLE!$Q$10:$Q$374</c:f>
              <c:numCache>
                <c:formatCode>0.00</c:formatCode>
                <c:ptCount val="365"/>
                <c:pt idx="0">
                  <c:v>280.2</c:v>
                </c:pt>
                <c:pt idx="1">
                  <c:v>280.2</c:v>
                </c:pt>
                <c:pt idx="2">
                  <c:v>280.2</c:v>
                </c:pt>
                <c:pt idx="3">
                  <c:v>280.2</c:v>
                </c:pt>
                <c:pt idx="4">
                  <c:v>280.2</c:v>
                </c:pt>
                <c:pt idx="5">
                  <c:v>280.2</c:v>
                </c:pt>
                <c:pt idx="6">
                  <c:v>280.2</c:v>
                </c:pt>
                <c:pt idx="7">
                  <c:v>280.19626865671643</c:v>
                </c:pt>
                <c:pt idx="8">
                  <c:v>280.19253731343287</c:v>
                </c:pt>
                <c:pt idx="9">
                  <c:v>280.1888059701493</c:v>
                </c:pt>
                <c:pt idx="10">
                  <c:v>280.18507462686574</c:v>
                </c:pt>
                <c:pt idx="11">
                  <c:v>280.18134328358218</c:v>
                </c:pt>
                <c:pt idx="12">
                  <c:v>280.17761194029862</c:v>
                </c:pt>
                <c:pt idx="13">
                  <c:v>280.17388059701506</c:v>
                </c:pt>
                <c:pt idx="14">
                  <c:v>280.17014925373149</c:v>
                </c:pt>
                <c:pt idx="15">
                  <c:v>280.16641791044793</c:v>
                </c:pt>
                <c:pt idx="16">
                  <c:v>280.16268656716437</c:v>
                </c:pt>
                <c:pt idx="17">
                  <c:v>280.15895522388081</c:v>
                </c:pt>
                <c:pt idx="18">
                  <c:v>280.15522388059725</c:v>
                </c:pt>
                <c:pt idx="19">
                  <c:v>280.15149253731369</c:v>
                </c:pt>
                <c:pt idx="20">
                  <c:v>280.14776119403012</c:v>
                </c:pt>
                <c:pt idx="21">
                  <c:v>280.14402985074656</c:v>
                </c:pt>
                <c:pt idx="22">
                  <c:v>280.140298507463</c:v>
                </c:pt>
                <c:pt idx="23">
                  <c:v>280.13656716417944</c:v>
                </c:pt>
                <c:pt idx="24">
                  <c:v>280.13283582089588</c:v>
                </c:pt>
                <c:pt idx="25">
                  <c:v>280.12910447761232</c:v>
                </c:pt>
                <c:pt idx="26">
                  <c:v>280.12537313432875</c:v>
                </c:pt>
                <c:pt idx="27">
                  <c:v>280.12164179104519</c:v>
                </c:pt>
                <c:pt idx="28">
                  <c:v>280.11791044776163</c:v>
                </c:pt>
                <c:pt idx="29">
                  <c:v>280.11417910447807</c:v>
                </c:pt>
                <c:pt idx="30">
                  <c:v>280.11044776119451</c:v>
                </c:pt>
                <c:pt idx="31">
                  <c:v>280.10671641791095</c:v>
                </c:pt>
                <c:pt idx="32">
                  <c:v>280.10298507462738</c:v>
                </c:pt>
                <c:pt idx="33">
                  <c:v>280.09925373134382</c:v>
                </c:pt>
                <c:pt idx="34">
                  <c:v>280.09552238806026</c:v>
                </c:pt>
                <c:pt idx="35">
                  <c:v>280.0917910447767</c:v>
                </c:pt>
                <c:pt idx="36">
                  <c:v>280.08805970149314</c:v>
                </c:pt>
                <c:pt idx="37">
                  <c:v>280.08432835820958</c:v>
                </c:pt>
                <c:pt idx="38">
                  <c:v>280.08059701492601</c:v>
                </c:pt>
                <c:pt idx="39">
                  <c:v>280.07686567164245</c:v>
                </c:pt>
                <c:pt idx="40">
                  <c:v>280.07313432835889</c:v>
                </c:pt>
                <c:pt idx="41">
                  <c:v>280.06940298507533</c:v>
                </c:pt>
                <c:pt idx="42">
                  <c:v>280.06567164179177</c:v>
                </c:pt>
                <c:pt idx="43">
                  <c:v>280.0619402985082</c:v>
                </c:pt>
                <c:pt idx="44">
                  <c:v>280.05820895522464</c:v>
                </c:pt>
                <c:pt idx="45">
                  <c:v>280.05447761194108</c:v>
                </c:pt>
                <c:pt idx="46">
                  <c:v>280.05074626865752</c:v>
                </c:pt>
                <c:pt idx="47">
                  <c:v>280.04701492537396</c:v>
                </c:pt>
                <c:pt idx="48">
                  <c:v>280.0432835820904</c:v>
                </c:pt>
                <c:pt idx="49">
                  <c:v>280.03955223880683</c:v>
                </c:pt>
                <c:pt idx="50">
                  <c:v>280.03582089552327</c:v>
                </c:pt>
                <c:pt idx="51">
                  <c:v>280.03208955223971</c:v>
                </c:pt>
                <c:pt idx="52">
                  <c:v>280.02835820895615</c:v>
                </c:pt>
                <c:pt idx="53">
                  <c:v>280.02462686567259</c:v>
                </c:pt>
                <c:pt idx="54">
                  <c:v>280.02089552238903</c:v>
                </c:pt>
                <c:pt idx="55">
                  <c:v>280.01716417910546</c:v>
                </c:pt>
                <c:pt idx="56">
                  <c:v>280.0134328358219</c:v>
                </c:pt>
                <c:pt idx="57">
                  <c:v>280.00970149253834</c:v>
                </c:pt>
                <c:pt idx="58">
                  <c:v>280.00597014925478</c:v>
                </c:pt>
                <c:pt idx="59">
                  <c:v>280.00223880597122</c:v>
                </c:pt>
                <c:pt idx="60">
                  <c:v>279.99850746268766</c:v>
                </c:pt>
                <c:pt idx="61">
                  <c:v>279.99477611940409</c:v>
                </c:pt>
                <c:pt idx="62">
                  <c:v>279.99104477612053</c:v>
                </c:pt>
                <c:pt idx="63">
                  <c:v>279.98731343283697</c:v>
                </c:pt>
                <c:pt idx="64">
                  <c:v>279.98358208955341</c:v>
                </c:pt>
                <c:pt idx="65">
                  <c:v>279.97985074626985</c:v>
                </c:pt>
                <c:pt idx="66">
                  <c:v>279.97611940298628</c:v>
                </c:pt>
                <c:pt idx="67">
                  <c:v>279.97238805970272</c:v>
                </c:pt>
                <c:pt idx="68">
                  <c:v>279.96865671641916</c:v>
                </c:pt>
                <c:pt idx="69">
                  <c:v>279.9649253731356</c:v>
                </c:pt>
                <c:pt idx="70">
                  <c:v>279.96119402985204</c:v>
                </c:pt>
                <c:pt idx="71">
                  <c:v>279.95746268656848</c:v>
                </c:pt>
                <c:pt idx="72">
                  <c:v>279.95373134328491</c:v>
                </c:pt>
                <c:pt idx="73" formatCode="General">
                  <c:v>279.95</c:v>
                </c:pt>
                <c:pt idx="74" formatCode="General">
                  <c:v>279.95</c:v>
                </c:pt>
                <c:pt idx="75" formatCode="General">
                  <c:v>279.95</c:v>
                </c:pt>
                <c:pt idx="76" formatCode="General">
                  <c:v>279.95</c:v>
                </c:pt>
                <c:pt idx="77" formatCode="General">
                  <c:v>279.95</c:v>
                </c:pt>
                <c:pt idx="78" formatCode="General">
                  <c:v>279.95</c:v>
                </c:pt>
                <c:pt idx="79" formatCode="General">
                  <c:v>279.95</c:v>
                </c:pt>
                <c:pt idx="80" formatCode="General">
                  <c:v>279.95</c:v>
                </c:pt>
                <c:pt idx="81" formatCode="General">
                  <c:v>279.95</c:v>
                </c:pt>
                <c:pt idx="82" formatCode="General">
                  <c:v>279.95</c:v>
                </c:pt>
                <c:pt idx="83" formatCode="General">
                  <c:v>279.95</c:v>
                </c:pt>
                <c:pt idx="84" formatCode="General">
                  <c:v>279.95</c:v>
                </c:pt>
                <c:pt idx="85" formatCode="General">
                  <c:v>279.95</c:v>
                </c:pt>
                <c:pt idx="86" formatCode="General">
                  <c:v>279.95</c:v>
                </c:pt>
                <c:pt idx="87" formatCode="General">
                  <c:v>279.95</c:v>
                </c:pt>
                <c:pt idx="88" formatCode="General">
                  <c:v>279.95</c:v>
                </c:pt>
                <c:pt idx="89" formatCode="General">
                  <c:v>279.95</c:v>
                </c:pt>
                <c:pt idx="90" formatCode="General">
                  <c:v>279.95</c:v>
                </c:pt>
                <c:pt idx="91" formatCode="General">
                  <c:v>279.95</c:v>
                </c:pt>
                <c:pt idx="92" formatCode="General">
                  <c:v>279.95</c:v>
                </c:pt>
                <c:pt idx="93" formatCode="General">
                  <c:v>279.95</c:v>
                </c:pt>
                <c:pt idx="94" formatCode="General">
                  <c:v>279.95</c:v>
                </c:pt>
                <c:pt idx="95" formatCode="General">
                  <c:v>279.95</c:v>
                </c:pt>
                <c:pt idx="96" formatCode="General">
                  <c:v>279.95</c:v>
                </c:pt>
                <c:pt idx="97" formatCode="General">
                  <c:v>279.95</c:v>
                </c:pt>
                <c:pt idx="98" formatCode="General">
                  <c:v>279.95</c:v>
                </c:pt>
                <c:pt idx="99" formatCode="General">
                  <c:v>279.95</c:v>
                </c:pt>
                <c:pt idx="100" formatCode="General">
                  <c:v>279.95</c:v>
                </c:pt>
                <c:pt idx="101" formatCode="General">
                  <c:v>279.95</c:v>
                </c:pt>
                <c:pt idx="102" formatCode="General">
                  <c:v>279.95</c:v>
                </c:pt>
                <c:pt idx="103" formatCode="General">
                  <c:v>279.95</c:v>
                </c:pt>
                <c:pt idx="104" formatCode="General">
                  <c:v>279.95</c:v>
                </c:pt>
                <c:pt idx="105">
                  <c:v>279.95957446808512</c:v>
                </c:pt>
                <c:pt idx="106">
                  <c:v>279.96914893617026</c:v>
                </c:pt>
                <c:pt idx="107">
                  <c:v>279.97872340425539</c:v>
                </c:pt>
                <c:pt idx="108">
                  <c:v>279.98829787234052</c:v>
                </c:pt>
                <c:pt idx="109">
                  <c:v>279.99787234042566</c:v>
                </c:pt>
                <c:pt idx="110">
                  <c:v>280.00744680851079</c:v>
                </c:pt>
                <c:pt idx="111">
                  <c:v>280.01702127659593</c:v>
                </c:pt>
                <c:pt idx="112">
                  <c:v>280.02659574468106</c:v>
                </c:pt>
                <c:pt idx="113">
                  <c:v>280.03617021276619</c:v>
                </c:pt>
                <c:pt idx="114">
                  <c:v>280.04574468085133</c:v>
                </c:pt>
                <c:pt idx="115">
                  <c:v>280.05531914893646</c:v>
                </c:pt>
                <c:pt idx="116">
                  <c:v>280.0648936170216</c:v>
                </c:pt>
                <c:pt idx="117">
                  <c:v>280.07446808510673</c:v>
                </c:pt>
                <c:pt idx="118">
                  <c:v>280.08404255319186</c:v>
                </c:pt>
                <c:pt idx="119">
                  <c:v>280.093617021277</c:v>
                </c:pt>
                <c:pt idx="120">
                  <c:v>280.10319148936213</c:v>
                </c:pt>
                <c:pt idx="121">
                  <c:v>280.11276595744727</c:v>
                </c:pt>
                <c:pt idx="122">
                  <c:v>280.1223404255324</c:v>
                </c:pt>
                <c:pt idx="123">
                  <c:v>280.13191489361753</c:v>
                </c:pt>
                <c:pt idx="124">
                  <c:v>280.14148936170267</c:v>
                </c:pt>
                <c:pt idx="125">
                  <c:v>280.1510638297878</c:v>
                </c:pt>
                <c:pt idx="126">
                  <c:v>280.16063829787294</c:v>
                </c:pt>
                <c:pt idx="127">
                  <c:v>280.17021276595807</c:v>
                </c:pt>
                <c:pt idx="128">
                  <c:v>280.1797872340432</c:v>
                </c:pt>
                <c:pt idx="129">
                  <c:v>280.18936170212834</c:v>
                </c:pt>
                <c:pt idx="130">
                  <c:v>280.19893617021347</c:v>
                </c:pt>
                <c:pt idx="131">
                  <c:v>280.20851063829861</c:v>
                </c:pt>
                <c:pt idx="132">
                  <c:v>280.21808510638374</c:v>
                </c:pt>
                <c:pt idx="133">
                  <c:v>280.22765957446887</c:v>
                </c:pt>
                <c:pt idx="134">
                  <c:v>280.23723404255401</c:v>
                </c:pt>
                <c:pt idx="135">
                  <c:v>280.24680851063914</c:v>
                </c:pt>
                <c:pt idx="136">
                  <c:v>280.25638297872428</c:v>
                </c:pt>
                <c:pt idx="137">
                  <c:v>280.26595744680941</c:v>
                </c:pt>
                <c:pt idx="138">
                  <c:v>280.27553191489454</c:v>
                </c:pt>
                <c:pt idx="139">
                  <c:v>280.28510638297968</c:v>
                </c:pt>
                <c:pt idx="140">
                  <c:v>280.29468085106481</c:v>
                </c:pt>
                <c:pt idx="141">
                  <c:v>280.30425531914995</c:v>
                </c:pt>
                <c:pt idx="142">
                  <c:v>280.31382978723508</c:v>
                </c:pt>
                <c:pt idx="143">
                  <c:v>280.32340425532021</c:v>
                </c:pt>
                <c:pt idx="144">
                  <c:v>280.33297872340535</c:v>
                </c:pt>
                <c:pt idx="145">
                  <c:v>280.34255319149048</c:v>
                </c:pt>
                <c:pt idx="146">
                  <c:v>280.35212765957561</c:v>
                </c:pt>
                <c:pt idx="147">
                  <c:v>280.36170212766075</c:v>
                </c:pt>
                <c:pt idx="148">
                  <c:v>280.37127659574588</c:v>
                </c:pt>
                <c:pt idx="149">
                  <c:v>280.38085106383102</c:v>
                </c:pt>
                <c:pt idx="150">
                  <c:v>280.39042553191615</c:v>
                </c:pt>
                <c:pt idx="151">
                  <c:v>280.39999999999998</c:v>
                </c:pt>
                <c:pt idx="152">
                  <c:v>280.39999999999998</c:v>
                </c:pt>
                <c:pt idx="153">
                  <c:v>280.39999999999998</c:v>
                </c:pt>
                <c:pt idx="154">
                  <c:v>280.39999999999998</c:v>
                </c:pt>
                <c:pt idx="155">
                  <c:v>280.39999999999998</c:v>
                </c:pt>
                <c:pt idx="156">
                  <c:v>280.39999999999998</c:v>
                </c:pt>
                <c:pt idx="157">
                  <c:v>280.39999999999998</c:v>
                </c:pt>
                <c:pt idx="158">
                  <c:v>280.39999999999998</c:v>
                </c:pt>
                <c:pt idx="159">
                  <c:v>280.39999999999998</c:v>
                </c:pt>
                <c:pt idx="160">
                  <c:v>280.39999999999998</c:v>
                </c:pt>
                <c:pt idx="161">
                  <c:v>280.39999999999998</c:v>
                </c:pt>
                <c:pt idx="162">
                  <c:v>280.39999999999998</c:v>
                </c:pt>
                <c:pt idx="163">
                  <c:v>280.39999999999998</c:v>
                </c:pt>
                <c:pt idx="164">
                  <c:v>280.39999999999998</c:v>
                </c:pt>
                <c:pt idx="165">
                  <c:v>280.39999999999998</c:v>
                </c:pt>
                <c:pt idx="166">
                  <c:v>280.39999999999998</c:v>
                </c:pt>
                <c:pt idx="167">
                  <c:v>280.39999999999998</c:v>
                </c:pt>
                <c:pt idx="168">
                  <c:v>280.39999999999998</c:v>
                </c:pt>
                <c:pt idx="169">
                  <c:v>280.39999999999998</c:v>
                </c:pt>
                <c:pt idx="170">
                  <c:v>280.39999999999998</c:v>
                </c:pt>
                <c:pt idx="171">
                  <c:v>280.39999999999998</c:v>
                </c:pt>
                <c:pt idx="172">
                  <c:v>280.39999999999998</c:v>
                </c:pt>
                <c:pt idx="173">
                  <c:v>280.39999999999998</c:v>
                </c:pt>
                <c:pt idx="174">
                  <c:v>280.39999999999998</c:v>
                </c:pt>
                <c:pt idx="175">
                  <c:v>280.39999999999998</c:v>
                </c:pt>
                <c:pt idx="176">
                  <c:v>280.39999999999998</c:v>
                </c:pt>
                <c:pt idx="177">
                  <c:v>280.39999999999998</c:v>
                </c:pt>
                <c:pt idx="178">
                  <c:v>280.39999999999998</c:v>
                </c:pt>
                <c:pt idx="179">
                  <c:v>280.39999999999998</c:v>
                </c:pt>
                <c:pt idx="180">
                  <c:v>280.39999999999998</c:v>
                </c:pt>
                <c:pt idx="181">
                  <c:v>280.39999999999998</c:v>
                </c:pt>
                <c:pt idx="182">
                  <c:v>280.39999999999998</c:v>
                </c:pt>
                <c:pt idx="183">
                  <c:v>280.39999999999998</c:v>
                </c:pt>
                <c:pt idx="184">
                  <c:v>280.39999999999998</c:v>
                </c:pt>
                <c:pt idx="185">
                  <c:v>280.39999999999998</c:v>
                </c:pt>
                <c:pt idx="186">
                  <c:v>280.39999999999998</c:v>
                </c:pt>
                <c:pt idx="187">
                  <c:v>280.39999999999998</c:v>
                </c:pt>
                <c:pt idx="188">
                  <c:v>280.39999999999998</c:v>
                </c:pt>
                <c:pt idx="189">
                  <c:v>280.39999999999998</c:v>
                </c:pt>
                <c:pt idx="190">
                  <c:v>280.39999999999998</c:v>
                </c:pt>
                <c:pt idx="191">
                  <c:v>280.39999999999998</c:v>
                </c:pt>
                <c:pt idx="192">
                  <c:v>280.39999999999998</c:v>
                </c:pt>
                <c:pt idx="193">
                  <c:v>280.39999999999998</c:v>
                </c:pt>
                <c:pt idx="194">
                  <c:v>280.39999999999998</c:v>
                </c:pt>
                <c:pt idx="195">
                  <c:v>280.39999999999998</c:v>
                </c:pt>
                <c:pt idx="196">
                  <c:v>280.39999999999998</c:v>
                </c:pt>
                <c:pt idx="197">
                  <c:v>280.39999999999998</c:v>
                </c:pt>
                <c:pt idx="198">
                  <c:v>280.39999999999998</c:v>
                </c:pt>
                <c:pt idx="199">
                  <c:v>280.39999999999998</c:v>
                </c:pt>
                <c:pt idx="200">
                  <c:v>280.39999999999998</c:v>
                </c:pt>
                <c:pt idx="201">
                  <c:v>280.39999999999998</c:v>
                </c:pt>
                <c:pt idx="202">
                  <c:v>280.39999999999998</c:v>
                </c:pt>
                <c:pt idx="203">
                  <c:v>280.39999999999998</c:v>
                </c:pt>
                <c:pt idx="204">
                  <c:v>280.39999999999998</c:v>
                </c:pt>
                <c:pt idx="205">
                  <c:v>280.39999999999998</c:v>
                </c:pt>
                <c:pt idx="206">
                  <c:v>280.39999999999998</c:v>
                </c:pt>
                <c:pt idx="207">
                  <c:v>280.39999999999998</c:v>
                </c:pt>
                <c:pt idx="208">
                  <c:v>280.39999999999998</c:v>
                </c:pt>
                <c:pt idx="209">
                  <c:v>280.39999999999998</c:v>
                </c:pt>
                <c:pt idx="210">
                  <c:v>280.39999999999998</c:v>
                </c:pt>
                <c:pt idx="211">
                  <c:v>280.39999999999998</c:v>
                </c:pt>
                <c:pt idx="212">
                  <c:v>280.39999999999998</c:v>
                </c:pt>
                <c:pt idx="213">
                  <c:v>280.39999999999998</c:v>
                </c:pt>
                <c:pt idx="214">
                  <c:v>280.39999999999998</c:v>
                </c:pt>
                <c:pt idx="215">
                  <c:v>280.39999999999998</c:v>
                </c:pt>
                <c:pt idx="216">
                  <c:v>280.39999999999998</c:v>
                </c:pt>
                <c:pt idx="217">
                  <c:v>280.39999999999998</c:v>
                </c:pt>
                <c:pt idx="218">
                  <c:v>280.39999999999998</c:v>
                </c:pt>
                <c:pt idx="219">
                  <c:v>280.39999999999998</c:v>
                </c:pt>
                <c:pt idx="220">
                  <c:v>280.39999999999998</c:v>
                </c:pt>
                <c:pt idx="221">
                  <c:v>280.39999999999998</c:v>
                </c:pt>
                <c:pt idx="222">
                  <c:v>280.39999999999998</c:v>
                </c:pt>
                <c:pt idx="223">
                  <c:v>280.39999999999998</c:v>
                </c:pt>
                <c:pt idx="224">
                  <c:v>280.39999999999998</c:v>
                </c:pt>
                <c:pt idx="225">
                  <c:v>280.39999999999998</c:v>
                </c:pt>
                <c:pt idx="226">
                  <c:v>280.39999999999998</c:v>
                </c:pt>
                <c:pt idx="227">
                  <c:v>280.39999999999998</c:v>
                </c:pt>
                <c:pt idx="228">
                  <c:v>280.39999999999998</c:v>
                </c:pt>
                <c:pt idx="229">
                  <c:v>280.39999999999998</c:v>
                </c:pt>
                <c:pt idx="230">
                  <c:v>280.39999999999998</c:v>
                </c:pt>
                <c:pt idx="231">
                  <c:v>280.39999999999998</c:v>
                </c:pt>
                <c:pt idx="232">
                  <c:v>280.39999999999998</c:v>
                </c:pt>
                <c:pt idx="233">
                  <c:v>280.39999999999998</c:v>
                </c:pt>
                <c:pt idx="234">
                  <c:v>280.39999999999998</c:v>
                </c:pt>
                <c:pt idx="235">
                  <c:v>280.39999999999998</c:v>
                </c:pt>
                <c:pt idx="236">
                  <c:v>280.39999999999998</c:v>
                </c:pt>
                <c:pt idx="237">
                  <c:v>280.39999999999998</c:v>
                </c:pt>
                <c:pt idx="238">
                  <c:v>280.39999999999998</c:v>
                </c:pt>
                <c:pt idx="239">
                  <c:v>280.39999999999998</c:v>
                </c:pt>
                <c:pt idx="240">
                  <c:v>280.39999999999998</c:v>
                </c:pt>
                <c:pt idx="241">
                  <c:v>280.39999999999998</c:v>
                </c:pt>
                <c:pt idx="242">
                  <c:v>280.39999999999998</c:v>
                </c:pt>
                <c:pt idx="243">
                  <c:v>280.39999999999998</c:v>
                </c:pt>
                <c:pt idx="244">
                  <c:v>280.39999999999998</c:v>
                </c:pt>
                <c:pt idx="245">
                  <c:v>280.39999999999998</c:v>
                </c:pt>
                <c:pt idx="246">
                  <c:v>280.39999999999998</c:v>
                </c:pt>
                <c:pt idx="247">
                  <c:v>280.39999999999998</c:v>
                </c:pt>
                <c:pt idx="248">
                  <c:v>280.39999999999998</c:v>
                </c:pt>
                <c:pt idx="249">
                  <c:v>280.39999999999998</c:v>
                </c:pt>
                <c:pt idx="250">
                  <c:v>280.39999999999998</c:v>
                </c:pt>
                <c:pt idx="251">
                  <c:v>280.39999999999998</c:v>
                </c:pt>
                <c:pt idx="252">
                  <c:v>280.39999999999998</c:v>
                </c:pt>
                <c:pt idx="253">
                  <c:v>280.39999999999998</c:v>
                </c:pt>
                <c:pt idx="254">
                  <c:v>280.39999999999998</c:v>
                </c:pt>
                <c:pt idx="255">
                  <c:v>280.39999999999998</c:v>
                </c:pt>
                <c:pt idx="256">
                  <c:v>280.39999999999998</c:v>
                </c:pt>
                <c:pt idx="257">
                  <c:v>280.39999999999998</c:v>
                </c:pt>
                <c:pt idx="258">
                  <c:v>280.39813084112149</c:v>
                </c:pt>
                <c:pt idx="259">
                  <c:v>280.39626168224299</c:v>
                </c:pt>
                <c:pt idx="260">
                  <c:v>280.3943925233645</c:v>
                </c:pt>
                <c:pt idx="261">
                  <c:v>280.39252336448601</c:v>
                </c:pt>
                <c:pt idx="262">
                  <c:v>280.39065420560752</c:v>
                </c:pt>
                <c:pt idx="263">
                  <c:v>280.38878504672903</c:v>
                </c:pt>
                <c:pt idx="264">
                  <c:v>280.38691588785053</c:v>
                </c:pt>
                <c:pt idx="265">
                  <c:v>280.38504672897204</c:v>
                </c:pt>
                <c:pt idx="266">
                  <c:v>280.38317757009355</c:v>
                </c:pt>
                <c:pt idx="267">
                  <c:v>280.38130841121506</c:v>
                </c:pt>
                <c:pt idx="268">
                  <c:v>280.37943925233657</c:v>
                </c:pt>
                <c:pt idx="269">
                  <c:v>280.37757009345808</c:v>
                </c:pt>
                <c:pt idx="270">
                  <c:v>280.37570093457958</c:v>
                </c:pt>
                <c:pt idx="271">
                  <c:v>280.37383177570109</c:v>
                </c:pt>
                <c:pt idx="272">
                  <c:v>280.3719626168226</c:v>
                </c:pt>
                <c:pt idx="273">
                  <c:v>280.37009345794411</c:v>
                </c:pt>
                <c:pt idx="274">
                  <c:v>280.36822429906562</c:v>
                </c:pt>
                <c:pt idx="275">
                  <c:v>280.36635514018712</c:v>
                </c:pt>
                <c:pt idx="276">
                  <c:v>280.36448598130863</c:v>
                </c:pt>
                <c:pt idx="277">
                  <c:v>280.36261682243014</c:v>
                </c:pt>
                <c:pt idx="278">
                  <c:v>280.36074766355165</c:v>
                </c:pt>
                <c:pt idx="279">
                  <c:v>280.35887850467316</c:v>
                </c:pt>
                <c:pt idx="280">
                  <c:v>280.35700934579467</c:v>
                </c:pt>
                <c:pt idx="281">
                  <c:v>280.35514018691617</c:v>
                </c:pt>
                <c:pt idx="282">
                  <c:v>280.35327102803768</c:v>
                </c:pt>
                <c:pt idx="283">
                  <c:v>280.35140186915919</c:v>
                </c:pt>
                <c:pt idx="284">
                  <c:v>280.3495327102807</c:v>
                </c:pt>
                <c:pt idx="285">
                  <c:v>280.34766355140221</c:v>
                </c:pt>
                <c:pt idx="286">
                  <c:v>280.34579439252371</c:v>
                </c:pt>
                <c:pt idx="287">
                  <c:v>280.34392523364522</c:v>
                </c:pt>
                <c:pt idx="288">
                  <c:v>280.34205607476673</c:v>
                </c:pt>
                <c:pt idx="289">
                  <c:v>280.34018691588824</c:v>
                </c:pt>
                <c:pt idx="290">
                  <c:v>280.33831775700975</c:v>
                </c:pt>
                <c:pt idx="291">
                  <c:v>280.33644859813126</c:v>
                </c:pt>
                <c:pt idx="292">
                  <c:v>280.33457943925276</c:v>
                </c:pt>
                <c:pt idx="293">
                  <c:v>280.33271028037427</c:v>
                </c:pt>
                <c:pt idx="294">
                  <c:v>280.33084112149578</c:v>
                </c:pt>
                <c:pt idx="295">
                  <c:v>280.32897196261729</c:v>
                </c:pt>
                <c:pt idx="296">
                  <c:v>280.3271028037388</c:v>
                </c:pt>
                <c:pt idx="297">
                  <c:v>280.3252336448603</c:v>
                </c:pt>
                <c:pt idx="298">
                  <c:v>280.32336448598181</c:v>
                </c:pt>
                <c:pt idx="299">
                  <c:v>280.32149532710332</c:v>
                </c:pt>
                <c:pt idx="300">
                  <c:v>280.31962616822483</c:v>
                </c:pt>
                <c:pt idx="301">
                  <c:v>280.31775700934634</c:v>
                </c:pt>
                <c:pt idx="302">
                  <c:v>280.31588785046785</c:v>
                </c:pt>
                <c:pt idx="303">
                  <c:v>280.31401869158935</c:v>
                </c:pt>
                <c:pt idx="304">
                  <c:v>280.31214953271086</c:v>
                </c:pt>
                <c:pt idx="305">
                  <c:v>280.31028037383237</c:v>
                </c:pt>
                <c:pt idx="306">
                  <c:v>280.30841121495388</c:v>
                </c:pt>
                <c:pt idx="307">
                  <c:v>280.30654205607539</c:v>
                </c:pt>
                <c:pt idx="308">
                  <c:v>280.30467289719689</c:v>
                </c:pt>
                <c:pt idx="309">
                  <c:v>280.3028037383184</c:v>
                </c:pt>
                <c:pt idx="310">
                  <c:v>280.30093457943991</c:v>
                </c:pt>
                <c:pt idx="311">
                  <c:v>280.29906542056142</c:v>
                </c:pt>
                <c:pt idx="312">
                  <c:v>280.29719626168293</c:v>
                </c:pt>
                <c:pt idx="313">
                  <c:v>280.29532710280444</c:v>
                </c:pt>
                <c:pt idx="314">
                  <c:v>280.29345794392594</c:v>
                </c:pt>
                <c:pt idx="315">
                  <c:v>280.29158878504745</c:v>
                </c:pt>
                <c:pt idx="316">
                  <c:v>280.28971962616896</c:v>
                </c:pt>
                <c:pt idx="317">
                  <c:v>280.28785046729047</c:v>
                </c:pt>
                <c:pt idx="318">
                  <c:v>280.28598130841198</c:v>
                </c:pt>
                <c:pt idx="319">
                  <c:v>280.28411214953348</c:v>
                </c:pt>
                <c:pt idx="320">
                  <c:v>280.28224299065499</c:v>
                </c:pt>
                <c:pt idx="321">
                  <c:v>280.2803738317765</c:v>
                </c:pt>
                <c:pt idx="322">
                  <c:v>280.27850467289801</c:v>
                </c:pt>
                <c:pt idx="323">
                  <c:v>280.27663551401952</c:v>
                </c:pt>
                <c:pt idx="324">
                  <c:v>280.27476635514103</c:v>
                </c:pt>
                <c:pt idx="325">
                  <c:v>280.27289719626253</c:v>
                </c:pt>
                <c:pt idx="326">
                  <c:v>280.27102803738404</c:v>
                </c:pt>
                <c:pt idx="327">
                  <c:v>280.26915887850555</c:v>
                </c:pt>
                <c:pt idx="328">
                  <c:v>280.26728971962706</c:v>
                </c:pt>
                <c:pt idx="329">
                  <c:v>280.26542056074857</c:v>
                </c:pt>
                <c:pt idx="330">
                  <c:v>280.26355140187007</c:v>
                </c:pt>
                <c:pt idx="331">
                  <c:v>280.26168224299158</c:v>
                </c:pt>
                <c:pt idx="332">
                  <c:v>280.25981308411309</c:v>
                </c:pt>
                <c:pt idx="333">
                  <c:v>280.2579439252346</c:v>
                </c:pt>
                <c:pt idx="334">
                  <c:v>280.25607476635611</c:v>
                </c:pt>
                <c:pt idx="335">
                  <c:v>280.25420560747762</c:v>
                </c:pt>
                <c:pt idx="336">
                  <c:v>280.25233644859912</c:v>
                </c:pt>
                <c:pt idx="337">
                  <c:v>280.25046728972063</c:v>
                </c:pt>
                <c:pt idx="338">
                  <c:v>280.24859813084214</c:v>
                </c:pt>
                <c:pt idx="339">
                  <c:v>280.24672897196365</c:v>
                </c:pt>
                <c:pt idx="340">
                  <c:v>280.24485981308516</c:v>
                </c:pt>
                <c:pt idx="341">
                  <c:v>280.24299065420666</c:v>
                </c:pt>
                <c:pt idx="342">
                  <c:v>280.24112149532817</c:v>
                </c:pt>
                <c:pt idx="343">
                  <c:v>280.23925233644968</c:v>
                </c:pt>
                <c:pt idx="344">
                  <c:v>280.23738317757119</c:v>
                </c:pt>
                <c:pt idx="345">
                  <c:v>280.2355140186927</c:v>
                </c:pt>
                <c:pt idx="346">
                  <c:v>280.23364485981421</c:v>
                </c:pt>
                <c:pt idx="347">
                  <c:v>280.23177570093571</c:v>
                </c:pt>
                <c:pt idx="348">
                  <c:v>280.22990654205722</c:v>
                </c:pt>
                <c:pt idx="349">
                  <c:v>280.22803738317873</c:v>
                </c:pt>
                <c:pt idx="350">
                  <c:v>280.22616822430024</c:v>
                </c:pt>
                <c:pt idx="351">
                  <c:v>280.22429906542175</c:v>
                </c:pt>
                <c:pt idx="352">
                  <c:v>280.22242990654325</c:v>
                </c:pt>
                <c:pt idx="353">
                  <c:v>280.22056074766476</c:v>
                </c:pt>
                <c:pt idx="354">
                  <c:v>280.21869158878627</c:v>
                </c:pt>
                <c:pt idx="355">
                  <c:v>280.21682242990778</c:v>
                </c:pt>
                <c:pt idx="356">
                  <c:v>280.21495327102929</c:v>
                </c:pt>
                <c:pt idx="357">
                  <c:v>280.2130841121508</c:v>
                </c:pt>
                <c:pt idx="358">
                  <c:v>280.2112149532723</c:v>
                </c:pt>
                <c:pt idx="359">
                  <c:v>280.20934579439381</c:v>
                </c:pt>
                <c:pt idx="360">
                  <c:v>280.20747663551532</c:v>
                </c:pt>
                <c:pt idx="361">
                  <c:v>280.20560747663683</c:v>
                </c:pt>
                <c:pt idx="362">
                  <c:v>280.20373831775834</c:v>
                </c:pt>
                <c:pt idx="363">
                  <c:v>280.20186915887984</c:v>
                </c:pt>
                <c:pt idx="364">
                  <c:v>280.2</c:v>
                </c:pt>
              </c:numCache>
            </c:numRef>
          </c:val>
        </c:ser>
        <c:ser>
          <c:idx val="14"/>
          <c:order val="14"/>
          <c:tx>
            <c:strRef>
              <c:f>MARYWL.TABLE!$I$4:$I$7</c:f>
              <c:strCache>
                <c:ptCount val="1"/>
                <c:pt idx="0">
                  <c:v>Hackner Holden Target Levels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MARYWL.TABLE!$I$10:$I$374</c:f>
              <c:numCache>
                <c:formatCode>General</c:formatCode>
                <c:ptCount val="365"/>
                <c:pt idx="0">
                  <c:v>280.67</c:v>
                </c:pt>
                <c:pt idx="19">
                  <c:v>280.67</c:v>
                </c:pt>
                <c:pt idx="31">
                  <c:v>280.5</c:v>
                </c:pt>
                <c:pt idx="45">
                  <c:v>280.35000000000002</c:v>
                </c:pt>
                <c:pt idx="59">
                  <c:v>280.22000000000003</c:v>
                </c:pt>
                <c:pt idx="73">
                  <c:v>280.07</c:v>
                </c:pt>
                <c:pt idx="90">
                  <c:v>280.07</c:v>
                </c:pt>
                <c:pt idx="104">
                  <c:v>280.47000000000003</c:v>
                </c:pt>
                <c:pt idx="120">
                  <c:v>280.87</c:v>
                </c:pt>
                <c:pt idx="124">
                  <c:v>280.85000000000002</c:v>
                </c:pt>
                <c:pt idx="134">
                  <c:v>280.81</c:v>
                </c:pt>
                <c:pt idx="151">
                  <c:v>280.73</c:v>
                </c:pt>
                <c:pt idx="165">
                  <c:v>280.73</c:v>
                </c:pt>
                <c:pt idx="180">
                  <c:v>280.73</c:v>
                </c:pt>
                <c:pt idx="195">
                  <c:v>280.73</c:v>
                </c:pt>
                <c:pt idx="212">
                  <c:v>280.73</c:v>
                </c:pt>
                <c:pt idx="226">
                  <c:v>280.73</c:v>
                </c:pt>
                <c:pt idx="243">
                  <c:v>280.73</c:v>
                </c:pt>
                <c:pt idx="257">
                  <c:v>280.73</c:v>
                </c:pt>
                <c:pt idx="273">
                  <c:v>280.62</c:v>
                </c:pt>
                <c:pt idx="287">
                  <c:v>280.5</c:v>
                </c:pt>
                <c:pt idx="304">
                  <c:v>280.57</c:v>
                </c:pt>
                <c:pt idx="318">
                  <c:v>280.62</c:v>
                </c:pt>
                <c:pt idx="334">
                  <c:v>280.67</c:v>
                </c:pt>
                <c:pt idx="348">
                  <c:v>280.67</c:v>
                </c:pt>
                <c:pt idx="364">
                  <c:v>280.67</c:v>
                </c:pt>
              </c:numCache>
            </c:numRef>
          </c:val>
        </c:ser>
        <c:ser>
          <c:idx val="15"/>
          <c:order val="15"/>
          <c:tx>
            <c:strRef>
              <c:f>MARYWL.TABLE!$U$4</c:f>
              <c:strCache>
                <c:ptCount val="1"/>
                <c:pt idx="0">
                  <c:v>Hatch -Mary Lake Association</c:v>
                </c:pt>
              </c:strCache>
            </c:strRef>
          </c:tx>
          <c:spPr>
            <a:ln>
              <a:solidFill>
                <a:srgbClr val="FFFF00"/>
              </a:solidFill>
              <a:prstDash val="sysDash"/>
            </a:ln>
          </c:spPr>
          <c:marker>
            <c:symbol val="none"/>
          </c:marker>
          <c:val>
            <c:numRef>
              <c:f>MARYWL.TABLE!$U$10:$U$374</c:f>
              <c:numCache>
                <c:formatCode>General</c:formatCode>
                <c:ptCount val="365"/>
                <c:pt idx="120">
                  <c:v>280.89999999999998</c:v>
                </c:pt>
                <c:pt idx="134">
                  <c:v>280.81</c:v>
                </c:pt>
                <c:pt idx="151">
                  <c:v>280.77</c:v>
                </c:pt>
                <c:pt idx="257">
                  <c:v>280.7</c:v>
                </c:pt>
              </c:numCache>
            </c:numRef>
          </c:val>
        </c:ser>
        <c:marker val="1"/>
        <c:axId val="50667904"/>
        <c:axId val="50669440"/>
      </c:lineChart>
      <c:dateAx>
        <c:axId val="53335168"/>
        <c:scaling>
          <c:orientation val="minMax"/>
        </c:scaling>
        <c:axPos val="b"/>
        <c:majorGridlines>
          <c:spPr>
            <a:ln w="12700">
              <a:solidFill>
                <a:srgbClr val="339966"/>
              </a:solidFill>
              <a:prstDash val="solid"/>
            </a:ln>
          </c:spPr>
        </c:majorGridlines>
        <c:minorGridlines>
          <c:spPr>
            <a:ln w="3175">
              <a:solidFill>
                <a:srgbClr val="339966"/>
              </a:solidFill>
              <a:prstDash val="solid"/>
            </a:ln>
          </c:spPr>
        </c:minorGridlines>
        <c:numFmt formatCode="d\-mmm" sourceLinked="0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36704"/>
        <c:crossesAt val="279.7"/>
        <c:auto val="1"/>
        <c:lblOffset val="100"/>
        <c:baseTimeUnit val="days"/>
        <c:majorUnit val="5"/>
        <c:majorTimeUnit val="days"/>
        <c:minorUnit val="1"/>
        <c:minorTimeUnit val="days"/>
      </c:dateAx>
      <c:valAx>
        <c:axId val="53336704"/>
        <c:scaling>
          <c:orientation val="minMax"/>
          <c:max val="281.7"/>
          <c:min val="279.7"/>
        </c:scaling>
        <c:axPos val="l"/>
        <c:majorGridlines>
          <c:spPr>
            <a:ln w="12700">
              <a:solidFill>
                <a:srgbClr val="339966"/>
              </a:solidFill>
              <a:prstDash val="solid"/>
            </a:ln>
          </c:spPr>
        </c:majorGridlines>
        <c:minorGridlines>
          <c:spPr>
            <a:ln w="3175">
              <a:solidFill>
                <a:srgbClr val="339966"/>
              </a:solidFill>
              <a:prstDash val="solid"/>
            </a:ln>
          </c:spPr>
        </c:minorGridlines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35168"/>
        <c:crosses val="autoZero"/>
        <c:crossBetween val="midCat"/>
        <c:majorUnit val="0.1"/>
        <c:minorUnit val="1.0000000000000004E-2"/>
      </c:valAx>
      <c:dateAx>
        <c:axId val="50667904"/>
        <c:scaling>
          <c:orientation val="minMax"/>
        </c:scaling>
        <c:delete val="1"/>
        <c:axPos val="b"/>
        <c:numFmt formatCode="d\-mmm" sourceLinked="1"/>
        <c:tickLblPos val="none"/>
        <c:crossAx val="50669440"/>
        <c:crossesAt val="279.7"/>
        <c:auto val="1"/>
        <c:lblOffset val="100"/>
        <c:baseTimeUnit val="days"/>
      </c:dateAx>
      <c:valAx>
        <c:axId val="50669440"/>
        <c:scaling>
          <c:orientation val="minMax"/>
          <c:max val="281.7"/>
          <c:min val="279.7"/>
        </c:scaling>
        <c:axPos val="r"/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67904"/>
        <c:crosses val="max"/>
        <c:crossBetween val="midCat"/>
        <c:majorUnit val="0.1"/>
        <c:minorUnit val="1.0000000000000004E-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span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5" workbookViewId="0"/>
  </sheetViews>
  <pageMargins left="0.35433070866141703" right="0.35433070866141703" top="0.39370078740157499" bottom="0.39370078740157499" header="0.31496062992126" footer="0.31496062992126"/>
  <pageSetup paperSize="17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700" y="-38100"/>
    <xdr:ext cx="9305925" cy="69437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AQLOGSHEET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cpbracfp00002\br_bbteam\Documents%20and%20Settings\larsenja\Local%20Settings\Temporary%20Internet%20Files\OLK4\GATESD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cpbracfp00002\br_bbteam\Documents%20and%20Settings\larsenja\Local%20Settings\Temporary%20Internet%20Files\OLK4\Kawagama1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cpbracfp00002\br_bbteam\Documents%20and%20Settings\larsenja\Local%20Settings\Temporary%20Internet%20Files\OLK4\KAWAG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cpbracfp00002\br_bbteam\Documents%20and%20Settings\larsenja\Local%20Settings\Temporary%20Internet%20Files\OLK4\RULECURS.XLW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QLOG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TEQ.DAT"/>
      <sheetName val="GATEQDAT"/>
      <sheetName val="GATEQI.TAB "/>
      <sheetName val="12GATI.TAB"/>
      <sheetName val="14GATI.TAB"/>
      <sheetName val="16GATI.TAB"/>
      <sheetName val="18GATI.TAB"/>
      <sheetName val="20GATI.TAB"/>
      <sheetName val="ALLGATEI.GRA"/>
      <sheetName val="12GATM.TAB"/>
      <sheetName val="14GATM.TAB"/>
      <sheetName val="16GATM.TAB"/>
      <sheetName val="18GATM.TAB"/>
      <sheetName val="20GATM.TAB"/>
      <sheetName val="ALLGATEM.GRA"/>
      <sheetName val="12FTGATE.XLC "/>
      <sheetName val="14FTGATE.XLC"/>
      <sheetName val="16FTGATE.XLC"/>
      <sheetName val="18FTGATE.XLC"/>
      <sheetName val="20FTGATE"/>
      <sheetName val="12FTMGAT.XLC"/>
      <sheetName val="14FTMGAT.XLC"/>
      <sheetName val="16FTMGAT.XLC"/>
      <sheetName val="18FTMGAT.XLC"/>
      <sheetName val="20FTMGAT.XLC"/>
      <sheetName val="CVALUES.DAT"/>
      <sheetName val="C GRA 1"/>
      <sheetName val="C GRA2"/>
      <sheetName val="CVALUES.TAB"/>
      <sheetName val="GATESD"/>
      <sheetName val="20FTGATE.XLC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AWQ.DAT"/>
      <sheetName val="RCKAW.FIG4"/>
      <sheetName val="RCKAW.TAB1Sheet1"/>
      <sheetName val="RCKAW.TAB1Sh2"/>
      <sheetName val="RCHOLLOWR.FIG4A"/>
      <sheetName val="RCHOLLOWR.TAB1A"/>
      <sheetName val="RCHOLLOWRM.FIG5"/>
      <sheetName val="RCHOLLOWRM.TAB2"/>
      <sheetName val="KAWQLOGS.FIG5"/>
      <sheetName val="KAQLOGS.TAB2Sh1 "/>
      <sheetName val="KAQLOGS.TAB2Sh2"/>
      <sheetName val="KAQLOGS.TAB2Sh3"/>
      <sheetName val="KAQLOGS.TAB2Sh4"/>
      <sheetName val="KAWQM.FIG6"/>
      <sheetName val="KAWQM.TAB3Sh1"/>
      <sheetName val="KAWQM.TAB3Sh2"/>
      <sheetName val="KAWQM.TAB3Sh3"/>
      <sheetName val="KAWSTO.TAB"/>
      <sheetName val="14FTGATE.XLC "/>
      <sheetName val="14GATI.TAB"/>
      <sheetName val="KAWDL.DAT"/>
      <sheetName val="KAQLOGS.TABSheet1 (2)"/>
      <sheetName val="KAQLOGS.TABSheet2 (2)"/>
      <sheetName val="KAQLOGS.TABSheet3 (2)"/>
      <sheetName val="KAQLOGS.TABSheet4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AQ.DAT"/>
      <sheetName val="KASTOT.TAB3Sheet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CDATA"/>
      <sheetName val="RCBAYSDAT"/>
      <sheetName val="BAYSVIL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Y710"/>
  <sheetViews>
    <sheetView tabSelected="1" zoomScale="75" workbookViewId="0">
      <pane ySplit="2070" topLeftCell="A239" activePane="bottomLeft"/>
      <selection activeCell="U4" sqref="U4:U5"/>
      <selection pane="bottomLeft" activeCell="I267" sqref="I267"/>
    </sheetView>
  </sheetViews>
  <sheetFormatPr defaultRowHeight="12.75"/>
  <cols>
    <col min="2" max="2" width="10.7109375" hidden="1" customWidth="1"/>
    <col min="3" max="3" width="10.28515625" hidden="1" customWidth="1"/>
    <col min="4" max="4" width="11" hidden="1" customWidth="1"/>
    <col min="5" max="5" width="11" customWidth="1"/>
    <col min="6" max="6" width="11.42578125" customWidth="1"/>
    <col min="11" max="11" width="12.85546875" customWidth="1"/>
    <col min="12" max="12" width="13.7109375" customWidth="1"/>
    <col min="13" max="13" width="12.5703125" customWidth="1"/>
    <col min="14" max="15" width="12.5703125" hidden="1" customWidth="1"/>
    <col min="16" max="16" width="13.7109375" customWidth="1"/>
    <col min="17" max="17" width="13.140625" customWidth="1"/>
    <col min="18" max="18" width="14.42578125" style="87" hidden="1" customWidth="1"/>
    <col min="19" max="19" width="17.140625" style="2" hidden="1" customWidth="1"/>
    <col min="20" max="20" width="31" customWidth="1"/>
    <col min="21" max="21" width="34.5703125" customWidth="1"/>
    <col min="22" max="22" width="10.28515625" customWidth="1"/>
  </cols>
  <sheetData>
    <row r="1" spans="1:25" ht="15">
      <c r="B1" s="1" t="s">
        <v>27</v>
      </c>
      <c r="J1" s="2"/>
      <c r="K1" s="3" t="s">
        <v>26</v>
      </c>
      <c r="L1" s="2"/>
      <c r="M1" s="2"/>
      <c r="N1" s="2"/>
      <c r="O1" s="2"/>
      <c r="P1" s="2"/>
      <c r="Q1" s="2"/>
      <c r="R1" s="82"/>
      <c r="T1" s="98"/>
      <c r="U1" s="50"/>
      <c r="V1" s="29"/>
      <c r="W1" s="29"/>
      <c r="X1" s="29"/>
      <c r="Y1" s="29"/>
    </row>
    <row r="2" spans="1:25">
      <c r="J2" s="2"/>
      <c r="K2" s="2"/>
      <c r="L2" s="4"/>
      <c r="M2" s="2"/>
      <c r="N2" s="2"/>
      <c r="O2" s="2"/>
      <c r="P2" s="2"/>
      <c r="Q2" s="2"/>
      <c r="R2" s="82"/>
      <c r="T2" s="96"/>
      <c r="U2" s="29"/>
      <c r="V2" s="29"/>
      <c r="W2" s="29"/>
      <c r="X2" s="29"/>
      <c r="Y2" s="29"/>
    </row>
    <row r="3" spans="1:25" ht="13.5" thickBot="1">
      <c r="J3" s="2"/>
      <c r="K3" s="2"/>
      <c r="L3" s="2"/>
      <c r="M3" s="2"/>
      <c r="N3" s="2"/>
      <c r="O3" s="2"/>
      <c r="P3" s="2"/>
      <c r="Q3" s="2"/>
      <c r="R3" s="82"/>
      <c r="T3" s="96"/>
      <c r="U3" s="51"/>
      <c r="V3" s="29"/>
      <c r="W3" s="29"/>
      <c r="X3" s="29"/>
      <c r="Y3" s="29"/>
    </row>
    <row r="4" spans="1:25" ht="15">
      <c r="A4" s="5" t="s">
        <v>0</v>
      </c>
      <c r="B4" s="6" t="s">
        <v>1</v>
      </c>
      <c r="C4" s="7" t="s">
        <v>1</v>
      </c>
      <c r="D4" s="8" t="s">
        <v>1</v>
      </c>
      <c r="E4" s="7" t="s">
        <v>1</v>
      </c>
      <c r="F4" s="7" t="s">
        <v>1</v>
      </c>
      <c r="G4" s="9"/>
      <c r="H4" s="9"/>
      <c r="I4" s="16" t="s">
        <v>40</v>
      </c>
      <c r="J4" s="10" t="s">
        <v>0</v>
      </c>
      <c r="K4" s="11" t="s">
        <v>2</v>
      </c>
      <c r="L4" s="11" t="s">
        <v>3</v>
      </c>
      <c r="M4" s="12" t="s">
        <v>4</v>
      </c>
      <c r="N4" s="12" t="s">
        <v>31</v>
      </c>
      <c r="O4" s="11" t="s">
        <v>28</v>
      </c>
      <c r="P4" s="11" t="s">
        <v>5</v>
      </c>
      <c r="Q4" s="69" t="s">
        <v>3</v>
      </c>
      <c r="R4" s="83" t="s">
        <v>4</v>
      </c>
      <c r="S4" s="89"/>
      <c r="T4" s="98"/>
      <c r="U4" s="102" t="s">
        <v>44</v>
      </c>
      <c r="V4" s="29"/>
      <c r="W4" s="29"/>
      <c r="X4" s="29"/>
      <c r="Y4" s="29"/>
    </row>
    <row r="5" spans="1:25" ht="15">
      <c r="A5" s="13"/>
      <c r="B5" s="14" t="s">
        <v>6</v>
      </c>
      <c r="C5" s="15" t="s">
        <v>6</v>
      </c>
      <c r="D5" s="16" t="s">
        <v>6</v>
      </c>
      <c r="E5" s="15" t="s">
        <v>6</v>
      </c>
      <c r="F5" s="15" t="s">
        <v>6</v>
      </c>
      <c r="G5" s="9"/>
      <c r="H5" s="9"/>
      <c r="I5" s="16" t="s">
        <v>41</v>
      </c>
      <c r="J5" s="17"/>
      <c r="K5" s="18" t="s">
        <v>7</v>
      </c>
      <c r="L5" s="18" t="s">
        <v>8</v>
      </c>
      <c r="M5" s="19" t="s">
        <v>9</v>
      </c>
      <c r="N5" s="19" t="s">
        <v>32</v>
      </c>
      <c r="O5" s="18" t="s">
        <v>9</v>
      </c>
      <c r="P5" s="18" t="s">
        <v>8</v>
      </c>
      <c r="Q5" s="70" t="s">
        <v>10</v>
      </c>
      <c r="R5" s="84" t="s">
        <v>9</v>
      </c>
      <c r="S5" s="90" t="s">
        <v>36</v>
      </c>
      <c r="T5" s="99" t="s">
        <v>37</v>
      </c>
      <c r="U5" s="102" t="s">
        <v>45</v>
      </c>
      <c r="V5" s="53"/>
      <c r="W5" s="29"/>
      <c r="X5" s="29"/>
      <c r="Y5" s="52"/>
    </row>
    <row r="6" spans="1:25" ht="15">
      <c r="A6" s="13"/>
      <c r="B6" s="14">
        <v>2006</v>
      </c>
      <c r="C6" s="15">
        <v>2007</v>
      </c>
      <c r="D6" s="16">
        <v>2008</v>
      </c>
      <c r="E6" s="15">
        <v>2009</v>
      </c>
      <c r="F6" s="15">
        <v>2010</v>
      </c>
      <c r="G6" s="9"/>
      <c r="H6" s="9"/>
      <c r="I6" s="16" t="s">
        <v>42</v>
      </c>
      <c r="J6" s="17"/>
      <c r="K6" s="18" t="s">
        <v>11</v>
      </c>
      <c r="L6" s="18" t="s">
        <v>9</v>
      </c>
      <c r="M6" s="19" t="s">
        <v>12</v>
      </c>
      <c r="N6" s="19" t="s">
        <v>33</v>
      </c>
      <c r="O6" s="18" t="s">
        <v>6</v>
      </c>
      <c r="P6" s="18" t="s">
        <v>9</v>
      </c>
      <c r="Q6" s="70" t="s">
        <v>13</v>
      </c>
      <c r="R6" s="84" t="s">
        <v>6</v>
      </c>
      <c r="S6" s="91"/>
      <c r="T6" s="96" t="s">
        <v>38</v>
      </c>
      <c r="U6" s="54"/>
      <c r="V6" s="54"/>
      <c r="W6" s="54"/>
      <c r="X6" s="54"/>
      <c r="Y6" s="52"/>
    </row>
    <row r="7" spans="1:25" ht="15">
      <c r="A7" s="20"/>
      <c r="B7" s="21"/>
      <c r="C7" s="22"/>
      <c r="D7" s="23"/>
      <c r="E7" s="22"/>
      <c r="F7" s="22"/>
      <c r="G7" s="24"/>
      <c r="H7" s="24"/>
      <c r="I7" s="16" t="s">
        <v>43</v>
      </c>
      <c r="J7" s="17"/>
      <c r="K7" s="25"/>
      <c r="L7" s="18" t="s">
        <v>14</v>
      </c>
      <c r="M7" s="18" t="s">
        <v>15</v>
      </c>
      <c r="N7" s="18" t="s">
        <v>6</v>
      </c>
      <c r="O7" s="18"/>
      <c r="P7" s="18" t="s">
        <v>16</v>
      </c>
      <c r="Q7" s="71" t="s">
        <v>17</v>
      </c>
      <c r="R7" s="84" t="s">
        <v>34</v>
      </c>
      <c r="S7" s="91"/>
      <c r="T7" s="96" t="s">
        <v>39</v>
      </c>
      <c r="U7" s="54"/>
      <c r="V7" s="54"/>
      <c r="W7" s="54"/>
      <c r="X7" s="54"/>
      <c r="Y7" s="52"/>
    </row>
    <row r="8" spans="1:25" ht="14.25">
      <c r="A8" s="26"/>
      <c r="B8" s="27" t="s">
        <v>18</v>
      </c>
      <c r="C8" s="27" t="s">
        <v>18</v>
      </c>
      <c r="D8" s="27" t="s">
        <v>18</v>
      </c>
      <c r="E8" s="28" t="s">
        <v>18</v>
      </c>
      <c r="F8" s="27" t="s">
        <v>18</v>
      </c>
      <c r="G8" s="29"/>
      <c r="H8" s="29"/>
      <c r="J8" s="17"/>
      <c r="K8" s="18" t="s">
        <v>19</v>
      </c>
      <c r="L8" s="18" t="s">
        <v>20</v>
      </c>
      <c r="M8" s="18" t="s">
        <v>21</v>
      </c>
      <c r="N8" s="18"/>
      <c r="O8" s="18" t="s">
        <v>29</v>
      </c>
      <c r="P8" s="18" t="s">
        <v>22</v>
      </c>
      <c r="Q8" s="70" t="s">
        <v>23</v>
      </c>
      <c r="R8" s="84" t="s">
        <v>35</v>
      </c>
      <c r="S8" s="91"/>
      <c r="T8" s="96"/>
      <c r="U8" s="54"/>
      <c r="V8" s="54"/>
      <c r="W8" s="54"/>
      <c r="X8" s="54"/>
      <c r="Y8" s="29"/>
    </row>
    <row r="9" spans="1:25" ht="15" thickBot="1">
      <c r="A9" s="30"/>
      <c r="B9" s="31" t="s">
        <v>24</v>
      </c>
      <c r="C9" s="31" t="s">
        <v>24</v>
      </c>
      <c r="D9" s="31" t="s">
        <v>24</v>
      </c>
      <c r="E9" s="32" t="s">
        <v>24</v>
      </c>
      <c r="F9" s="31" t="s">
        <v>24</v>
      </c>
      <c r="G9" s="33"/>
      <c r="H9" s="33"/>
      <c r="J9" s="75"/>
      <c r="K9" s="18" t="s">
        <v>25</v>
      </c>
      <c r="L9" s="18" t="s">
        <v>25</v>
      </c>
      <c r="M9" s="18" t="s">
        <v>25</v>
      </c>
      <c r="N9" s="18"/>
      <c r="O9" s="18" t="s">
        <v>30</v>
      </c>
      <c r="P9" s="18" t="s">
        <v>25</v>
      </c>
      <c r="Q9" s="70" t="s">
        <v>25</v>
      </c>
      <c r="R9" s="84"/>
      <c r="S9" s="92"/>
      <c r="T9" s="100"/>
      <c r="U9" s="54"/>
      <c r="V9" s="54"/>
      <c r="W9" s="54"/>
      <c r="X9" s="29"/>
      <c r="Y9" s="52"/>
    </row>
    <row r="10" spans="1:25">
      <c r="A10" s="34">
        <v>36892</v>
      </c>
      <c r="B10">
        <v>280.73</v>
      </c>
      <c r="C10" s="35">
        <v>280.66000000000003</v>
      </c>
      <c r="D10">
        <v>280.64999999999998</v>
      </c>
      <c r="E10" s="67">
        <v>280.83</v>
      </c>
      <c r="F10" s="67"/>
      <c r="G10" s="36"/>
      <c r="H10" s="36"/>
      <c r="I10">
        <v>280.67</v>
      </c>
      <c r="J10" s="76">
        <v>36892</v>
      </c>
      <c r="K10" s="77">
        <v>281.14999999999998</v>
      </c>
      <c r="L10" s="78">
        <v>280.76</v>
      </c>
      <c r="M10" s="79">
        <v>280.67</v>
      </c>
      <c r="N10" s="79">
        <v>280.67</v>
      </c>
      <c r="O10" s="80"/>
      <c r="P10" s="78">
        <v>280.36</v>
      </c>
      <c r="Q10" s="81">
        <v>280.2</v>
      </c>
      <c r="R10" s="85">
        <v>280.67</v>
      </c>
      <c r="S10" s="89"/>
      <c r="T10" s="96">
        <v>280.67</v>
      </c>
      <c r="U10" s="54"/>
      <c r="V10" s="54"/>
      <c r="W10" s="52"/>
      <c r="X10" s="52"/>
      <c r="Y10" s="54"/>
    </row>
    <row r="11" spans="1:25">
      <c r="A11" s="34">
        <v>36893</v>
      </c>
      <c r="B11">
        <v>280.72000000000003</v>
      </c>
      <c r="C11" s="35">
        <v>280.66000000000003</v>
      </c>
      <c r="D11">
        <v>280.64999999999998</v>
      </c>
      <c r="E11" s="67">
        <v>280.83</v>
      </c>
      <c r="F11" s="67"/>
      <c r="G11" s="36"/>
      <c r="H11" s="36"/>
      <c r="J11" s="37">
        <v>36893</v>
      </c>
      <c r="K11" s="58">
        <v>281.14999999999998</v>
      </c>
      <c r="L11" s="39">
        <v>280.76</v>
      </c>
      <c r="M11" s="57">
        <v>280.67</v>
      </c>
      <c r="N11" s="57">
        <v>280.67</v>
      </c>
      <c r="O11" s="65"/>
      <c r="P11" s="39">
        <v>280.36</v>
      </c>
      <c r="Q11" s="62">
        <v>280.2</v>
      </c>
      <c r="R11" s="84">
        <v>280.67</v>
      </c>
      <c r="S11" s="91"/>
      <c r="T11" s="96">
        <v>280.67</v>
      </c>
      <c r="U11" s="54"/>
      <c r="V11" s="54"/>
      <c r="W11" s="54"/>
      <c r="X11" s="54"/>
      <c r="Y11" s="55"/>
    </row>
    <row r="12" spans="1:25">
      <c r="A12" s="34">
        <v>36894</v>
      </c>
      <c r="B12">
        <v>280.70999999999998</v>
      </c>
      <c r="C12" s="35">
        <v>280.64</v>
      </c>
      <c r="D12">
        <v>280.63</v>
      </c>
      <c r="E12" s="67">
        <v>280.82</v>
      </c>
      <c r="F12" s="67"/>
      <c r="G12" s="36"/>
      <c r="H12" s="36"/>
      <c r="J12" s="37">
        <v>36894</v>
      </c>
      <c r="K12" s="58">
        <v>281.14999999999998</v>
      </c>
      <c r="L12" s="39">
        <v>280.76</v>
      </c>
      <c r="M12" s="57">
        <v>280.67</v>
      </c>
      <c r="N12" s="57">
        <v>280.67</v>
      </c>
      <c r="O12" s="65"/>
      <c r="P12" s="39">
        <v>280.36</v>
      </c>
      <c r="Q12" s="62">
        <v>280.2</v>
      </c>
      <c r="R12" s="84">
        <v>280.67</v>
      </c>
      <c r="S12" s="91"/>
      <c r="T12" s="45">
        <v>280.67</v>
      </c>
      <c r="U12" s="54"/>
      <c r="V12" s="55"/>
      <c r="W12" s="51"/>
      <c r="X12" s="51"/>
      <c r="Y12" s="55"/>
    </row>
    <row r="13" spans="1:25">
      <c r="A13" s="34">
        <v>36895</v>
      </c>
      <c r="B13">
        <v>280.7</v>
      </c>
      <c r="C13" s="35">
        <v>280.63</v>
      </c>
      <c r="D13">
        <v>280.62</v>
      </c>
      <c r="E13" s="67">
        <v>280.79000000000002</v>
      </c>
      <c r="F13" s="67"/>
      <c r="G13" s="36"/>
      <c r="H13" s="36"/>
      <c r="J13" s="37">
        <v>36895</v>
      </c>
      <c r="K13" s="58">
        <v>281.14999999999998</v>
      </c>
      <c r="L13" s="39">
        <v>280.76</v>
      </c>
      <c r="M13" s="57">
        <v>280.67</v>
      </c>
      <c r="N13" s="57">
        <v>280.67</v>
      </c>
      <c r="O13" s="65"/>
      <c r="P13" s="39">
        <v>280.36</v>
      </c>
      <c r="Q13" s="62">
        <v>280.2</v>
      </c>
      <c r="R13" s="84">
        <v>280.67</v>
      </c>
      <c r="S13" s="91"/>
      <c r="T13" s="97">
        <v>280.67</v>
      </c>
      <c r="U13" s="54"/>
      <c r="V13" s="55"/>
      <c r="W13" s="55"/>
      <c r="X13" s="55"/>
      <c r="Y13" s="55"/>
    </row>
    <row r="14" spans="1:25">
      <c r="A14" s="34">
        <v>36896</v>
      </c>
      <c r="B14">
        <v>280.70999999999998</v>
      </c>
      <c r="C14" s="35">
        <v>280.63</v>
      </c>
      <c r="D14">
        <v>280.61</v>
      </c>
      <c r="E14" s="67">
        <v>280.76</v>
      </c>
      <c r="F14" s="67"/>
      <c r="G14" s="36"/>
      <c r="H14" s="36"/>
      <c r="J14" s="37">
        <v>36896</v>
      </c>
      <c r="K14" s="58">
        <v>281.14999999999998</v>
      </c>
      <c r="L14" s="39">
        <v>280.76</v>
      </c>
      <c r="M14" s="57">
        <v>280.67</v>
      </c>
      <c r="N14" s="57">
        <v>280.67</v>
      </c>
      <c r="O14" s="65"/>
      <c r="P14" s="39">
        <v>280.36</v>
      </c>
      <c r="Q14" s="62">
        <v>280.2</v>
      </c>
      <c r="R14" s="84">
        <v>280.67</v>
      </c>
      <c r="S14" s="91"/>
      <c r="T14" s="97">
        <v>280.67</v>
      </c>
      <c r="U14" s="54"/>
      <c r="V14" s="55"/>
      <c r="W14" s="55"/>
      <c r="X14" s="55"/>
      <c r="Y14" s="55"/>
    </row>
    <row r="15" spans="1:25">
      <c r="A15" s="34">
        <v>36897</v>
      </c>
      <c r="B15">
        <v>280.7</v>
      </c>
      <c r="C15" s="35">
        <v>280.64</v>
      </c>
      <c r="D15">
        <v>280.61</v>
      </c>
      <c r="E15" s="67">
        <v>280.70999999999998</v>
      </c>
      <c r="F15" s="67"/>
      <c r="G15" s="36"/>
      <c r="H15" s="36"/>
      <c r="J15" s="37">
        <v>36897</v>
      </c>
      <c r="K15" s="58">
        <v>281.14999999999998</v>
      </c>
      <c r="L15" s="39">
        <v>280.76</v>
      </c>
      <c r="M15" s="57">
        <v>280.67</v>
      </c>
      <c r="N15" s="57">
        <v>280.67</v>
      </c>
      <c r="O15" s="65"/>
      <c r="P15" s="39">
        <v>280.36</v>
      </c>
      <c r="Q15" s="62">
        <v>280.2</v>
      </c>
      <c r="R15" s="84">
        <v>280.67</v>
      </c>
      <c r="S15" s="91"/>
      <c r="T15" s="97">
        <v>280.67</v>
      </c>
      <c r="U15" s="54"/>
      <c r="V15" s="55"/>
      <c r="W15" s="55"/>
      <c r="X15" s="55"/>
      <c r="Y15" s="55"/>
    </row>
    <row r="16" spans="1:25">
      <c r="A16" s="34">
        <v>36898</v>
      </c>
      <c r="B16">
        <v>280.69</v>
      </c>
      <c r="C16" s="35">
        <v>280.66000000000003</v>
      </c>
      <c r="D16">
        <v>280.60000000000002</v>
      </c>
      <c r="E16" s="67">
        <v>280.66000000000003</v>
      </c>
      <c r="F16" s="67"/>
      <c r="G16" s="36"/>
      <c r="H16" s="36"/>
      <c r="J16" s="37">
        <v>36898</v>
      </c>
      <c r="K16" s="58">
        <v>281.14999999999998</v>
      </c>
      <c r="L16" s="39">
        <v>280.76</v>
      </c>
      <c r="M16" s="57">
        <v>280.67</v>
      </c>
      <c r="N16" s="57">
        <v>280.67</v>
      </c>
      <c r="O16" s="65"/>
      <c r="P16" s="45">
        <v>280.36</v>
      </c>
      <c r="Q16" s="60">
        <v>280.2</v>
      </c>
      <c r="R16" s="84">
        <v>280.67</v>
      </c>
      <c r="S16" s="91"/>
      <c r="T16" s="97">
        <v>280.67</v>
      </c>
      <c r="U16" s="54"/>
      <c r="V16" s="55"/>
      <c r="W16" s="55"/>
      <c r="X16" s="55"/>
      <c r="Y16" s="55"/>
    </row>
    <row r="17" spans="1:25">
      <c r="A17" s="34">
        <v>36899</v>
      </c>
      <c r="B17">
        <v>280.69</v>
      </c>
      <c r="C17" s="35">
        <v>280.67</v>
      </c>
      <c r="D17">
        <v>280.63</v>
      </c>
      <c r="E17" s="67">
        <v>280.62</v>
      </c>
      <c r="F17" s="67"/>
      <c r="G17" s="36"/>
      <c r="H17" s="36"/>
      <c r="J17" s="37">
        <v>36899</v>
      </c>
      <c r="K17" s="58">
        <v>281.14999999999998</v>
      </c>
      <c r="L17" s="39">
        <v>280.76</v>
      </c>
      <c r="M17" s="57">
        <v>280.67</v>
      </c>
      <c r="N17" s="57">
        <v>280.67</v>
      </c>
      <c r="O17" s="65"/>
      <c r="P17" s="39">
        <f>P16-(P$16-P$83)/67</f>
        <v>280.3550746268657</v>
      </c>
      <c r="Q17" s="62">
        <f>Q16-(Q$16-Q$83)/67</f>
        <v>280.19626865671643</v>
      </c>
      <c r="R17" s="84">
        <v>280.67</v>
      </c>
      <c r="S17" s="91"/>
      <c r="T17" s="97">
        <v>280.67</v>
      </c>
      <c r="U17" s="54"/>
      <c r="V17" s="55"/>
      <c r="W17" s="51"/>
      <c r="X17" s="51"/>
      <c r="Y17" s="55"/>
    </row>
    <row r="18" spans="1:25">
      <c r="A18" s="34">
        <v>36900</v>
      </c>
      <c r="B18">
        <v>280.68</v>
      </c>
      <c r="C18" s="35">
        <v>280.68</v>
      </c>
      <c r="D18">
        <v>280.75</v>
      </c>
      <c r="E18" s="67">
        <v>280.57</v>
      </c>
      <c r="F18" s="67"/>
      <c r="G18" s="36"/>
      <c r="H18" s="36"/>
      <c r="J18" s="37">
        <v>36900</v>
      </c>
      <c r="K18" s="58">
        <v>281.14999999999998</v>
      </c>
      <c r="L18" s="39">
        <v>280.76</v>
      </c>
      <c r="M18" s="57">
        <v>280.67</v>
      </c>
      <c r="N18" s="57">
        <v>280.67</v>
      </c>
      <c r="O18" s="65"/>
      <c r="P18" s="39">
        <f t="shared" ref="P18:Q81" si="0">P17-(P$16-P$83)/67</f>
        <v>280.35014925373139</v>
      </c>
      <c r="Q18" s="62">
        <f t="shared" si="0"/>
        <v>280.19253731343287</v>
      </c>
      <c r="R18" s="84">
        <v>280.67</v>
      </c>
      <c r="S18" s="91"/>
      <c r="T18" s="97">
        <v>280.67</v>
      </c>
      <c r="U18" s="54"/>
      <c r="V18" s="51"/>
      <c r="W18" s="55"/>
      <c r="X18" s="55"/>
      <c r="Y18" s="55"/>
    </row>
    <row r="19" spans="1:25">
      <c r="A19" s="34">
        <v>36901</v>
      </c>
      <c r="B19">
        <v>280.67</v>
      </c>
      <c r="C19" s="35">
        <v>280.69</v>
      </c>
      <c r="D19">
        <v>280.88</v>
      </c>
      <c r="E19" s="67">
        <v>280.52</v>
      </c>
      <c r="F19" s="67"/>
      <c r="G19" s="36"/>
      <c r="H19" s="36"/>
      <c r="J19" s="37">
        <v>36901</v>
      </c>
      <c r="K19" s="58">
        <v>281.14999999999998</v>
      </c>
      <c r="L19" s="39">
        <v>280.76</v>
      </c>
      <c r="M19" s="57">
        <v>280.67</v>
      </c>
      <c r="N19" s="57">
        <v>280.67</v>
      </c>
      <c r="O19" s="65"/>
      <c r="P19" s="39">
        <f t="shared" si="0"/>
        <v>280.34522388059708</v>
      </c>
      <c r="Q19" s="62">
        <f t="shared" si="0"/>
        <v>280.1888059701493</v>
      </c>
      <c r="R19" s="84">
        <v>280.67</v>
      </c>
      <c r="S19" s="91"/>
      <c r="T19" s="97">
        <v>280.67</v>
      </c>
      <c r="U19" s="54"/>
      <c r="V19" s="55"/>
      <c r="W19" s="51"/>
      <c r="X19" s="51"/>
      <c r="Y19" s="55"/>
    </row>
    <row r="20" spans="1:25">
      <c r="A20" s="34">
        <v>36902</v>
      </c>
      <c r="B20">
        <v>280.66000000000003</v>
      </c>
      <c r="C20" s="35">
        <v>280.68</v>
      </c>
      <c r="D20">
        <v>280.91000000000003</v>
      </c>
      <c r="E20" s="67">
        <v>280.51</v>
      </c>
      <c r="F20" s="67"/>
      <c r="G20" s="36"/>
      <c r="H20" s="36"/>
      <c r="J20" s="37">
        <v>36902</v>
      </c>
      <c r="K20" s="58">
        <v>281.14999999999998</v>
      </c>
      <c r="L20" s="39">
        <v>280.76</v>
      </c>
      <c r="M20" s="57">
        <v>280.67</v>
      </c>
      <c r="N20" s="57">
        <v>280.67</v>
      </c>
      <c r="O20" s="65"/>
      <c r="P20" s="39">
        <f t="shared" si="0"/>
        <v>280.34029850746276</v>
      </c>
      <c r="Q20" s="62">
        <f t="shared" si="0"/>
        <v>280.18507462686574</v>
      </c>
      <c r="R20" s="84">
        <v>280.67</v>
      </c>
      <c r="S20" s="91"/>
      <c r="T20" s="97">
        <v>280.67</v>
      </c>
      <c r="U20" s="54"/>
      <c r="V20" s="51"/>
      <c r="W20" s="55"/>
      <c r="X20" s="55"/>
      <c r="Y20" s="55"/>
    </row>
    <row r="21" spans="1:25">
      <c r="A21" s="34">
        <v>36903</v>
      </c>
      <c r="B21">
        <v>280.66000000000003</v>
      </c>
      <c r="C21" s="35">
        <v>280.68</v>
      </c>
      <c r="D21">
        <v>280.94</v>
      </c>
      <c r="E21" s="67">
        <v>280.49</v>
      </c>
      <c r="F21" s="67"/>
      <c r="G21" s="36"/>
      <c r="H21" s="36"/>
      <c r="J21" s="37">
        <v>36903</v>
      </c>
      <c r="K21" s="58">
        <v>281.14999999999998</v>
      </c>
      <c r="L21" s="39">
        <v>280.76</v>
      </c>
      <c r="M21" s="57">
        <v>280.67</v>
      </c>
      <c r="N21" s="57">
        <v>280.67</v>
      </c>
      <c r="O21" s="65"/>
      <c r="P21" s="39">
        <f t="shared" si="0"/>
        <v>280.33537313432845</v>
      </c>
      <c r="Q21" s="62">
        <f t="shared" si="0"/>
        <v>280.18134328358218</v>
      </c>
      <c r="R21" s="84">
        <v>280.67</v>
      </c>
      <c r="S21" s="91"/>
      <c r="T21" s="97">
        <v>280.67</v>
      </c>
      <c r="U21" s="54"/>
      <c r="V21" s="55"/>
      <c r="W21" s="55"/>
      <c r="X21" s="55"/>
      <c r="Y21" s="55"/>
    </row>
    <row r="22" spans="1:25">
      <c r="A22" s="34">
        <v>36904</v>
      </c>
      <c r="B22">
        <v>280.66000000000003</v>
      </c>
      <c r="C22" s="35">
        <v>280.68</v>
      </c>
      <c r="D22">
        <v>280.95999999999998</v>
      </c>
      <c r="E22" s="67">
        <v>280.48</v>
      </c>
      <c r="F22" s="67"/>
      <c r="G22" s="36"/>
      <c r="H22" s="36"/>
      <c r="J22" s="37">
        <v>36904</v>
      </c>
      <c r="K22" s="58">
        <v>281.14999999999998</v>
      </c>
      <c r="L22" s="39">
        <v>280.76</v>
      </c>
      <c r="M22" s="57">
        <v>280.67</v>
      </c>
      <c r="N22" s="57">
        <v>280.67</v>
      </c>
      <c r="O22" s="65"/>
      <c r="P22" s="39">
        <f t="shared" si="0"/>
        <v>280.33044776119414</v>
      </c>
      <c r="Q22" s="62">
        <f t="shared" si="0"/>
        <v>280.17761194029862</v>
      </c>
      <c r="R22" s="84">
        <v>280.67</v>
      </c>
      <c r="S22" s="91"/>
      <c r="T22" s="97">
        <v>280.67</v>
      </c>
      <c r="U22" s="54"/>
      <c r="V22" s="55"/>
      <c r="W22" s="55"/>
      <c r="X22" s="55"/>
      <c r="Y22" s="55"/>
    </row>
    <row r="23" spans="1:25">
      <c r="A23" s="34">
        <v>36905</v>
      </c>
      <c r="B23">
        <v>280.68</v>
      </c>
      <c r="C23" s="35">
        <v>280.66000000000003</v>
      </c>
      <c r="D23">
        <v>280.95999999999998</v>
      </c>
      <c r="E23" s="67">
        <v>280.45999999999998</v>
      </c>
      <c r="F23" s="67"/>
      <c r="G23" s="36"/>
      <c r="H23" s="36"/>
      <c r="J23" s="37">
        <v>36905</v>
      </c>
      <c r="K23" s="58">
        <v>281.14999999999998</v>
      </c>
      <c r="L23" s="39">
        <v>280.76</v>
      </c>
      <c r="M23" s="57">
        <v>280.67</v>
      </c>
      <c r="N23" s="57">
        <v>280.67</v>
      </c>
      <c r="O23" s="65"/>
      <c r="P23" s="39">
        <f t="shared" si="0"/>
        <v>280.32552238805982</v>
      </c>
      <c r="Q23" s="62">
        <f t="shared" si="0"/>
        <v>280.17388059701506</v>
      </c>
      <c r="R23" s="84">
        <v>280.67</v>
      </c>
      <c r="S23" s="91"/>
      <c r="T23" s="97">
        <v>280.67</v>
      </c>
      <c r="U23" s="54"/>
      <c r="V23" s="55"/>
      <c r="W23" s="55"/>
      <c r="X23" s="55"/>
      <c r="Y23" s="55"/>
    </row>
    <row r="24" spans="1:25">
      <c r="A24" s="34">
        <v>36906</v>
      </c>
      <c r="B24">
        <v>280.7</v>
      </c>
      <c r="C24" s="35">
        <v>280.64999999999998</v>
      </c>
      <c r="D24">
        <v>280.93</v>
      </c>
      <c r="E24" s="67">
        <v>280.44</v>
      </c>
      <c r="F24" s="67"/>
      <c r="G24" s="36"/>
      <c r="H24" s="36"/>
      <c r="J24" s="37">
        <v>36906</v>
      </c>
      <c r="K24" s="58">
        <v>281.14999999999998</v>
      </c>
      <c r="L24" s="39">
        <v>280.76</v>
      </c>
      <c r="M24" s="49">
        <v>280.67</v>
      </c>
      <c r="N24" s="49">
        <v>280.67</v>
      </c>
      <c r="O24" s="45"/>
      <c r="P24" s="39">
        <f t="shared" si="0"/>
        <v>280.32059701492551</v>
      </c>
      <c r="Q24" s="62">
        <f t="shared" si="0"/>
        <v>280.17014925373149</v>
      </c>
      <c r="R24" s="61">
        <v>280.67</v>
      </c>
      <c r="S24" s="91"/>
      <c r="T24" s="97">
        <v>280.67</v>
      </c>
      <c r="U24" s="54"/>
      <c r="V24" s="51"/>
      <c r="W24" s="51"/>
      <c r="X24" s="51"/>
      <c r="Y24" s="55"/>
    </row>
    <row r="25" spans="1:25">
      <c r="A25" s="34">
        <v>36907</v>
      </c>
      <c r="B25">
        <v>280.7</v>
      </c>
      <c r="C25" s="35">
        <v>280.64</v>
      </c>
      <c r="D25">
        <v>280.88</v>
      </c>
      <c r="E25" s="67">
        <v>280.43</v>
      </c>
      <c r="F25" s="67"/>
      <c r="G25" s="36"/>
      <c r="H25" s="36"/>
      <c r="J25" s="37">
        <v>36907</v>
      </c>
      <c r="K25" s="58">
        <v>281.14999999999998</v>
      </c>
      <c r="L25" s="39">
        <v>280.76</v>
      </c>
      <c r="M25" s="38">
        <f>M24-(M$24-M$83)/59</f>
        <v>280.66372881355932</v>
      </c>
      <c r="N25" s="38">
        <f>N24-(N$24-N$83)/59</f>
        <v>280.65966101694914</v>
      </c>
      <c r="O25" s="39"/>
      <c r="P25" s="39">
        <f t="shared" si="0"/>
        <v>280.3156716417912</v>
      </c>
      <c r="Q25" s="62">
        <f t="shared" si="0"/>
        <v>280.16641791044793</v>
      </c>
      <c r="R25" s="59">
        <f>R24-(R$24-R$83)/59</f>
        <v>280.65966101694914</v>
      </c>
      <c r="S25" s="91"/>
      <c r="T25" s="97">
        <v>280.66203389830508</v>
      </c>
      <c r="U25" s="54"/>
      <c r="V25" s="55"/>
      <c r="W25" s="55"/>
      <c r="X25" s="55"/>
      <c r="Y25" s="55"/>
    </row>
    <row r="26" spans="1:25">
      <c r="A26" s="34">
        <v>36908</v>
      </c>
      <c r="B26">
        <v>280.7</v>
      </c>
      <c r="C26" s="35">
        <v>280.62</v>
      </c>
      <c r="D26">
        <v>280.81</v>
      </c>
      <c r="E26" s="67">
        <v>280.41000000000003</v>
      </c>
      <c r="F26" s="67"/>
      <c r="G26" s="36"/>
      <c r="H26" s="36"/>
      <c r="J26" s="37">
        <v>36908</v>
      </c>
      <c r="K26" s="58">
        <v>281.14999999999998</v>
      </c>
      <c r="L26" s="39">
        <v>280.76</v>
      </c>
      <c r="M26" s="38">
        <f t="shared" ref="M26:M82" si="1">M25-(M$24-M$83)/59</f>
        <v>280.65745762711862</v>
      </c>
      <c r="N26" s="38">
        <f t="shared" ref="N26:N82" si="2">N25-(N$24-N$83)/59</f>
        <v>280.64932203389827</v>
      </c>
      <c r="O26" s="39"/>
      <c r="P26" s="39">
        <f t="shared" si="0"/>
        <v>280.31074626865689</v>
      </c>
      <c r="Q26" s="62">
        <f t="shared" si="0"/>
        <v>280.16268656716437</v>
      </c>
      <c r="R26" s="59">
        <f t="shared" ref="R26:R82" si="3">R25-(R$24-R$83)/59</f>
        <v>280.64932203389827</v>
      </c>
      <c r="S26" s="91"/>
      <c r="T26" s="97">
        <v>280.65406779661015</v>
      </c>
      <c r="U26" s="54"/>
      <c r="V26" s="55"/>
      <c r="W26" s="55"/>
      <c r="X26" s="55"/>
      <c r="Y26" s="55"/>
    </row>
    <row r="27" spans="1:25">
      <c r="A27" s="34">
        <v>36909</v>
      </c>
      <c r="B27">
        <v>280.72000000000003</v>
      </c>
      <c r="C27" s="35">
        <v>280.60000000000002</v>
      </c>
      <c r="D27">
        <v>280.76</v>
      </c>
      <c r="E27" s="67">
        <v>280.39</v>
      </c>
      <c r="F27" s="67"/>
      <c r="G27" s="36"/>
      <c r="H27" s="36"/>
      <c r="J27" s="37">
        <v>36909</v>
      </c>
      <c r="K27" s="58">
        <v>281.14999999999998</v>
      </c>
      <c r="L27" s="39">
        <v>280.76</v>
      </c>
      <c r="M27" s="38">
        <f t="shared" si="1"/>
        <v>280.65118644067792</v>
      </c>
      <c r="N27" s="38">
        <f t="shared" si="2"/>
        <v>280.6389830508474</v>
      </c>
      <c r="O27" s="39"/>
      <c r="P27" s="39">
        <f t="shared" si="0"/>
        <v>280.30582089552257</v>
      </c>
      <c r="Q27" s="62">
        <f t="shared" si="0"/>
        <v>280.15895522388081</v>
      </c>
      <c r="R27" s="59">
        <f t="shared" si="3"/>
        <v>280.6389830508474</v>
      </c>
      <c r="S27" s="91"/>
      <c r="T27" s="97">
        <v>280.64610169491522</v>
      </c>
      <c r="U27" s="54"/>
      <c r="V27" s="55"/>
      <c r="W27" s="55"/>
      <c r="X27" s="55"/>
      <c r="Y27" s="55"/>
    </row>
    <row r="28" spans="1:25">
      <c r="A28" s="34">
        <v>36910</v>
      </c>
      <c r="B28">
        <v>280.73</v>
      </c>
      <c r="C28" s="35">
        <v>280.60000000000002</v>
      </c>
      <c r="D28">
        <v>280.72000000000003</v>
      </c>
      <c r="E28" s="67">
        <v>280.37</v>
      </c>
      <c r="F28" s="67"/>
      <c r="G28" s="36"/>
      <c r="H28" s="36"/>
      <c r="J28" s="37">
        <v>36910</v>
      </c>
      <c r="K28" s="58">
        <v>281.14999999999998</v>
      </c>
      <c r="L28" s="39">
        <v>280.76</v>
      </c>
      <c r="M28" s="38">
        <f t="shared" si="1"/>
        <v>280.64491525423722</v>
      </c>
      <c r="N28" s="38">
        <f t="shared" si="2"/>
        <v>280.62864406779653</v>
      </c>
      <c r="O28" s="39"/>
      <c r="P28" s="39">
        <f t="shared" si="0"/>
        <v>280.30089552238826</v>
      </c>
      <c r="Q28" s="62">
        <f t="shared" si="0"/>
        <v>280.15522388059725</v>
      </c>
      <c r="R28" s="59">
        <f t="shared" si="3"/>
        <v>280.62864406779653</v>
      </c>
      <c r="S28" s="91"/>
      <c r="T28" s="97">
        <v>280.63813559322028</v>
      </c>
      <c r="U28" s="54"/>
      <c r="V28" s="55"/>
      <c r="W28" s="55"/>
      <c r="X28" s="55"/>
      <c r="Y28" s="55"/>
    </row>
    <row r="29" spans="1:25">
      <c r="A29" s="34">
        <v>36911</v>
      </c>
      <c r="B29">
        <v>280.74</v>
      </c>
      <c r="C29" s="35">
        <v>280.60000000000002</v>
      </c>
      <c r="D29">
        <v>280.69</v>
      </c>
      <c r="E29" s="67">
        <v>280.36</v>
      </c>
      <c r="F29" s="67"/>
      <c r="G29" s="36"/>
      <c r="H29" s="36"/>
      <c r="I29">
        <v>280.67</v>
      </c>
      <c r="J29" s="37">
        <v>36911</v>
      </c>
      <c r="K29" s="58">
        <v>281.14999999999998</v>
      </c>
      <c r="L29" s="39">
        <v>280.76</v>
      </c>
      <c r="M29" s="38">
        <f t="shared" si="1"/>
        <v>280.63864406779652</v>
      </c>
      <c r="N29" s="38">
        <f t="shared" si="2"/>
        <v>280.61830508474566</v>
      </c>
      <c r="O29" s="39"/>
      <c r="P29" s="39">
        <f t="shared" si="0"/>
        <v>280.29597014925395</v>
      </c>
      <c r="Q29" s="62">
        <f t="shared" si="0"/>
        <v>280.15149253731369</v>
      </c>
      <c r="R29" s="59">
        <f t="shared" si="3"/>
        <v>280.61830508474566</v>
      </c>
      <c r="S29" s="91"/>
      <c r="T29" s="97">
        <v>280.63016949152535</v>
      </c>
      <c r="U29" s="54"/>
      <c r="V29" s="55"/>
      <c r="W29" s="55"/>
      <c r="X29" s="55"/>
      <c r="Y29" s="55"/>
    </row>
    <row r="30" spans="1:25">
      <c r="A30" s="34">
        <v>36912</v>
      </c>
      <c r="B30">
        <v>280.73</v>
      </c>
      <c r="C30" s="35">
        <v>280.60000000000002</v>
      </c>
      <c r="D30">
        <v>280.64999999999998</v>
      </c>
      <c r="E30" s="67">
        <v>280.36</v>
      </c>
      <c r="F30" s="67"/>
      <c r="G30" s="36"/>
      <c r="H30" s="36"/>
      <c r="J30" s="37">
        <v>36912</v>
      </c>
      <c r="K30" s="58">
        <v>281.14999999999998</v>
      </c>
      <c r="L30" s="39">
        <v>280.76</v>
      </c>
      <c r="M30" s="38">
        <f t="shared" si="1"/>
        <v>280.63237288135582</v>
      </c>
      <c r="N30" s="38">
        <f t="shared" si="2"/>
        <v>280.60796610169479</v>
      </c>
      <c r="O30" s="39"/>
      <c r="P30" s="39">
        <f t="shared" si="0"/>
        <v>280.29104477611963</v>
      </c>
      <c r="Q30" s="62">
        <f t="shared" si="0"/>
        <v>280.14776119403012</v>
      </c>
      <c r="R30" s="59">
        <f t="shared" si="3"/>
        <v>280.60796610169479</v>
      </c>
      <c r="S30" s="91"/>
      <c r="T30" s="97">
        <v>280.62220338983042</v>
      </c>
      <c r="U30" s="54"/>
      <c r="V30" s="55"/>
      <c r="W30" s="55"/>
      <c r="X30" s="55"/>
      <c r="Y30" s="55"/>
    </row>
    <row r="31" spans="1:25">
      <c r="A31" s="34">
        <v>36913</v>
      </c>
      <c r="B31">
        <v>280.70999999999998</v>
      </c>
      <c r="C31" s="35">
        <v>280.58999999999997</v>
      </c>
      <c r="D31">
        <v>280.63</v>
      </c>
      <c r="E31" s="67">
        <v>280.38</v>
      </c>
      <c r="F31" s="67"/>
      <c r="G31" s="36"/>
      <c r="H31" s="36"/>
      <c r="J31" s="37">
        <v>36913</v>
      </c>
      <c r="K31" s="58">
        <v>281.14999999999998</v>
      </c>
      <c r="L31" s="39">
        <v>280.76</v>
      </c>
      <c r="M31" s="38">
        <f t="shared" si="1"/>
        <v>280.62610169491512</v>
      </c>
      <c r="N31" s="38">
        <f t="shared" si="2"/>
        <v>280.59762711864391</v>
      </c>
      <c r="O31" s="39"/>
      <c r="P31" s="39">
        <f t="shared" si="0"/>
        <v>280.28611940298532</v>
      </c>
      <c r="Q31" s="62">
        <f t="shared" si="0"/>
        <v>280.14402985074656</v>
      </c>
      <c r="R31" s="59">
        <f t="shared" si="3"/>
        <v>280.59762711864391</v>
      </c>
      <c r="S31" s="91"/>
      <c r="T31" s="97">
        <v>280.61423728813548</v>
      </c>
      <c r="U31" s="54"/>
      <c r="V31" s="55"/>
      <c r="W31" s="55"/>
      <c r="X31" s="55"/>
      <c r="Y31" s="55"/>
    </row>
    <row r="32" spans="1:25">
      <c r="A32" s="34">
        <v>36914</v>
      </c>
      <c r="B32">
        <v>280.69</v>
      </c>
      <c r="C32" s="35">
        <v>280.57</v>
      </c>
      <c r="D32">
        <v>280.63</v>
      </c>
      <c r="E32" s="67">
        <v>280.41000000000003</v>
      </c>
      <c r="F32" s="67"/>
      <c r="G32" s="36"/>
      <c r="H32" s="36"/>
      <c r="J32" s="37">
        <v>36914</v>
      </c>
      <c r="K32" s="58">
        <v>281.14999999999998</v>
      </c>
      <c r="L32" s="39">
        <v>280.76</v>
      </c>
      <c r="M32" s="38">
        <f t="shared" si="1"/>
        <v>280.61983050847442</v>
      </c>
      <c r="N32" s="38">
        <f t="shared" si="2"/>
        <v>280.58728813559304</v>
      </c>
      <c r="O32" s="39"/>
      <c r="P32" s="39">
        <f t="shared" si="0"/>
        <v>280.28119402985101</v>
      </c>
      <c r="Q32" s="62">
        <f t="shared" si="0"/>
        <v>280.140298507463</v>
      </c>
      <c r="R32" s="59">
        <f t="shared" si="3"/>
        <v>280.58728813559304</v>
      </c>
      <c r="S32" s="91"/>
      <c r="T32" s="97">
        <v>280.60627118644055</v>
      </c>
      <c r="U32" s="54"/>
      <c r="V32" s="55"/>
      <c r="W32" s="55"/>
      <c r="X32" s="55"/>
      <c r="Y32" s="55"/>
    </row>
    <row r="33" spans="1:25">
      <c r="A33" s="34">
        <v>36915</v>
      </c>
      <c r="B33">
        <v>280.68</v>
      </c>
      <c r="C33" s="35">
        <v>280.56</v>
      </c>
      <c r="D33">
        <v>280.62</v>
      </c>
      <c r="E33" s="67">
        <v>280.41000000000003</v>
      </c>
      <c r="F33" s="67"/>
      <c r="G33" s="36"/>
      <c r="H33" s="36"/>
      <c r="J33" s="37">
        <v>36915</v>
      </c>
      <c r="K33" s="58">
        <v>281.14999999999998</v>
      </c>
      <c r="L33" s="39">
        <v>280.76</v>
      </c>
      <c r="M33" s="38">
        <f t="shared" si="1"/>
        <v>280.61355932203372</v>
      </c>
      <c r="N33" s="38">
        <f t="shared" si="2"/>
        <v>280.57694915254217</v>
      </c>
      <c r="O33" s="39"/>
      <c r="P33" s="39">
        <f t="shared" si="0"/>
        <v>280.2762686567167</v>
      </c>
      <c r="Q33" s="62">
        <f t="shared" si="0"/>
        <v>280.13656716417944</v>
      </c>
      <c r="R33" s="59">
        <f t="shared" si="3"/>
        <v>280.57694915254217</v>
      </c>
      <c r="S33" s="91"/>
      <c r="T33" s="97">
        <v>280.59830508474562</v>
      </c>
      <c r="U33" s="54"/>
      <c r="V33" s="55"/>
      <c r="W33" s="55"/>
      <c r="X33" s="55"/>
      <c r="Y33" s="55"/>
    </row>
    <row r="34" spans="1:25">
      <c r="A34" s="34">
        <v>36916</v>
      </c>
      <c r="B34">
        <v>280.67</v>
      </c>
      <c r="C34" s="35">
        <v>280.55</v>
      </c>
      <c r="D34">
        <v>280.60000000000002</v>
      </c>
      <c r="E34" s="67">
        <v>280.37</v>
      </c>
      <c r="F34" s="67"/>
      <c r="G34" s="36"/>
      <c r="H34" s="36"/>
      <c r="J34" s="37">
        <v>36916</v>
      </c>
      <c r="K34" s="58">
        <v>281.14999999999998</v>
      </c>
      <c r="L34" s="39">
        <v>280.76</v>
      </c>
      <c r="M34" s="38">
        <f t="shared" si="1"/>
        <v>280.60728813559302</v>
      </c>
      <c r="N34" s="38">
        <f t="shared" si="2"/>
        <v>280.5666101694913</v>
      </c>
      <c r="O34" s="39"/>
      <c r="P34" s="39">
        <f t="shared" si="0"/>
        <v>280.27134328358238</v>
      </c>
      <c r="Q34" s="62">
        <f t="shared" si="0"/>
        <v>280.13283582089588</v>
      </c>
      <c r="R34" s="59">
        <f t="shared" si="3"/>
        <v>280.5666101694913</v>
      </c>
      <c r="S34" s="91"/>
      <c r="T34" s="97">
        <v>280.59033898305069</v>
      </c>
      <c r="U34" s="54"/>
      <c r="V34" s="55"/>
      <c r="W34" s="55"/>
      <c r="X34" s="55"/>
      <c r="Y34" s="55"/>
    </row>
    <row r="35" spans="1:25">
      <c r="A35" s="34">
        <v>36917</v>
      </c>
      <c r="B35">
        <v>280.66000000000003</v>
      </c>
      <c r="C35" s="35">
        <v>280.54000000000002</v>
      </c>
      <c r="D35">
        <v>280.58</v>
      </c>
      <c r="E35" s="67">
        <v>280.35000000000002</v>
      </c>
      <c r="F35" s="67"/>
      <c r="G35" s="36"/>
      <c r="H35" s="36"/>
      <c r="J35" s="37">
        <v>36917</v>
      </c>
      <c r="K35" s="58">
        <v>281.14999999999998</v>
      </c>
      <c r="L35" s="39">
        <v>280.76</v>
      </c>
      <c r="M35" s="38">
        <f t="shared" si="1"/>
        <v>280.60101694915232</v>
      </c>
      <c r="N35" s="38">
        <f t="shared" si="2"/>
        <v>280.55627118644043</v>
      </c>
      <c r="O35" s="39"/>
      <c r="P35" s="39">
        <f t="shared" si="0"/>
        <v>280.26641791044807</v>
      </c>
      <c r="Q35" s="62">
        <f t="shared" si="0"/>
        <v>280.12910447761232</v>
      </c>
      <c r="R35" s="59">
        <f t="shared" si="3"/>
        <v>280.55627118644043</v>
      </c>
      <c r="S35" s="91"/>
      <c r="T35" s="97">
        <v>280.58237288135575</v>
      </c>
      <c r="U35" s="54"/>
      <c r="V35" s="55"/>
      <c r="W35" s="55"/>
      <c r="X35" s="55"/>
      <c r="Y35" s="55"/>
    </row>
    <row r="36" spans="1:25">
      <c r="A36" s="34">
        <v>36918</v>
      </c>
      <c r="B36">
        <v>280.64</v>
      </c>
      <c r="C36" s="35">
        <v>280.52</v>
      </c>
      <c r="D36">
        <v>280.56</v>
      </c>
      <c r="E36" s="67">
        <v>280.36</v>
      </c>
      <c r="F36" s="67"/>
      <c r="G36" s="36"/>
      <c r="H36" s="36"/>
      <c r="J36" s="37">
        <v>36918</v>
      </c>
      <c r="K36" s="58">
        <v>281.14999999999998</v>
      </c>
      <c r="L36" s="39">
        <v>280.76</v>
      </c>
      <c r="M36" s="38">
        <f t="shared" si="1"/>
        <v>280.59474576271163</v>
      </c>
      <c r="N36" s="38">
        <f t="shared" si="2"/>
        <v>280.54593220338955</v>
      </c>
      <c r="O36" s="39"/>
      <c r="P36" s="39">
        <f t="shared" si="0"/>
        <v>280.26149253731376</v>
      </c>
      <c r="Q36" s="62">
        <f t="shared" si="0"/>
        <v>280.12537313432875</v>
      </c>
      <c r="R36" s="59">
        <f t="shared" si="3"/>
        <v>280.54593220338955</v>
      </c>
      <c r="S36" s="91"/>
      <c r="T36" s="97">
        <v>280.57440677966082</v>
      </c>
      <c r="U36" s="54"/>
      <c r="V36" s="51"/>
      <c r="W36" s="51"/>
      <c r="X36" s="51"/>
      <c r="Y36" s="29"/>
    </row>
    <row r="37" spans="1:25">
      <c r="A37" s="34">
        <v>36919</v>
      </c>
      <c r="B37">
        <v>280.63</v>
      </c>
      <c r="C37" s="35">
        <v>280.51</v>
      </c>
      <c r="D37">
        <v>280.55</v>
      </c>
      <c r="E37" s="67">
        <v>280.38</v>
      </c>
      <c r="F37" s="67"/>
      <c r="G37" s="36"/>
      <c r="H37" s="36"/>
      <c r="J37" s="37">
        <v>36919</v>
      </c>
      <c r="K37" s="58">
        <v>281.14999999999998</v>
      </c>
      <c r="L37" s="39">
        <v>280.76</v>
      </c>
      <c r="M37" s="38">
        <f t="shared" si="1"/>
        <v>280.58847457627093</v>
      </c>
      <c r="N37" s="38">
        <f t="shared" si="2"/>
        <v>280.53559322033868</v>
      </c>
      <c r="O37" s="39"/>
      <c r="P37" s="39">
        <f t="shared" si="0"/>
        <v>280.25656716417944</v>
      </c>
      <c r="Q37" s="62">
        <f t="shared" si="0"/>
        <v>280.12164179104519</v>
      </c>
      <c r="R37" s="59">
        <f t="shared" si="3"/>
        <v>280.53559322033868</v>
      </c>
      <c r="S37" s="91"/>
      <c r="T37" s="96">
        <v>280.56644067796589</v>
      </c>
      <c r="U37" s="54"/>
      <c r="V37" s="29"/>
      <c r="W37" s="29"/>
      <c r="X37" s="29"/>
      <c r="Y37" s="29"/>
    </row>
    <row r="38" spans="1:25">
      <c r="A38" s="34">
        <v>36920</v>
      </c>
      <c r="B38">
        <v>280.62</v>
      </c>
      <c r="C38" s="35">
        <v>280.5</v>
      </c>
      <c r="D38">
        <v>280.54000000000002</v>
      </c>
      <c r="E38" s="67">
        <v>280.39999999999998</v>
      </c>
      <c r="F38" s="67"/>
      <c r="G38" s="36"/>
      <c r="H38" s="36"/>
      <c r="J38" s="37">
        <v>36920</v>
      </c>
      <c r="K38" s="58">
        <v>281.14999999999998</v>
      </c>
      <c r="L38" s="39">
        <v>280.76</v>
      </c>
      <c r="M38" s="38">
        <f t="shared" si="1"/>
        <v>280.58220338983023</v>
      </c>
      <c r="N38" s="38">
        <f t="shared" si="2"/>
        <v>280.52525423728781</v>
      </c>
      <c r="O38" s="39"/>
      <c r="P38" s="39">
        <f t="shared" si="0"/>
        <v>280.25164179104513</v>
      </c>
      <c r="Q38" s="62">
        <f t="shared" si="0"/>
        <v>280.11791044776163</v>
      </c>
      <c r="R38" s="59">
        <f t="shared" si="3"/>
        <v>280.52525423728781</v>
      </c>
      <c r="S38" s="91"/>
      <c r="T38" s="96">
        <v>280.55847457627095</v>
      </c>
      <c r="U38" s="54"/>
      <c r="V38" s="29"/>
      <c r="W38" s="29"/>
      <c r="X38" s="29"/>
      <c r="Y38" s="29"/>
    </row>
    <row r="39" spans="1:25">
      <c r="A39" s="34">
        <v>36921</v>
      </c>
      <c r="B39" s="41">
        <v>280.61</v>
      </c>
      <c r="C39" s="35">
        <v>280.49</v>
      </c>
      <c r="D39">
        <v>280.55</v>
      </c>
      <c r="E39" s="67">
        <v>280.39999999999998</v>
      </c>
      <c r="F39" s="67"/>
      <c r="G39" s="36"/>
      <c r="H39" s="36"/>
      <c r="J39" s="37">
        <v>36921</v>
      </c>
      <c r="K39" s="58">
        <v>281.14999999999998</v>
      </c>
      <c r="L39" s="39">
        <v>280.76</v>
      </c>
      <c r="M39" s="38">
        <f t="shared" si="1"/>
        <v>280.57593220338953</v>
      </c>
      <c r="N39" s="38">
        <f t="shared" si="2"/>
        <v>280.51491525423694</v>
      </c>
      <c r="O39" s="39"/>
      <c r="P39" s="39">
        <f t="shared" si="0"/>
        <v>280.24671641791082</v>
      </c>
      <c r="Q39" s="62">
        <f t="shared" si="0"/>
        <v>280.11417910447807</v>
      </c>
      <c r="R39" s="59">
        <f t="shared" si="3"/>
        <v>280.51491525423694</v>
      </c>
      <c r="S39" s="91"/>
      <c r="T39" s="96">
        <v>280.55050847457602</v>
      </c>
      <c r="U39" s="54"/>
      <c r="V39" s="29"/>
      <c r="W39" s="29"/>
      <c r="X39" s="29"/>
      <c r="Y39" s="29"/>
    </row>
    <row r="40" spans="1:25">
      <c r="A40" s="40">
        <v>36922</v>
      </c>
      <c r="B40" s="29">
        <v>280.61</v>
      </c>
      <c r="C40" s="42">
        <v>280.48</v>
      </c>
      <c r="D40" s="41">
        <v>280.56</v>
      </c>
      <c r="E40" s="68">
        <v>280.41000000000003</v>
      </c>
      <c r="F40" s="68"/>
      <c r="G40" s="36"/>
      <c r="H40" s="36"/>
      <c r="J40" s="37">
        <v>36922</v>
      </c>
      <c r="K40" s="58">
        <v>281.14999999999998</v>
      </c>
      <c r="L40" s="39">
        <v>280.76</v>
      </c>
      <c r="M40" s="38">
        <f t="shared" si="1"/>
        <v>280.56966101694883</v>
      </c>
      <c r="N40" s="38">
        <f t="shared" si="2"/>
        <v>280.50457627118607</v>
      </c>
      <c r="O40" s="39"/>
      <c r="P40" s="39">
        <f t="shared" si="0"/>
        <v>280.24179104477651</v>
      </c>
      <c r="Q40" s="62">
        <f t="shared" si="0"/>
        <v>280.11044776119451</v>
      </c>
      <c r="R40" s="59">
        <f t="shared" si="3"/>
        <v>280.50457627118607</v>
      </c>
      <c r="S40" s="91"/>
      <c r="T40" s="96">
        <v>280.54254237288109</v>
      </c>
      <c r="U40" s="54"/>
      <c r="V40" s="48"/>
      <c r="W40" s="48"/>
      <c r="X40" s="48"/>
      <c r="Y40" s="48"/>
    </row>
    <row r="41" spans="1:25">
      <c r="A41" s="34">
        <v>36923</v>
      </c>
      <c r="B41" s="29">
        <v>280.60000000000002</v>
      </c>
      <c r="C41" s="35">
        <v>280.47000000000003</v>
      </c>
      <c r="D41" s="29">
        <v>280.56</v>
      </c>
      <c r="E41" s="67">
        <v>280.37</v>
      </c>
      <c r="F41" s="67"/>
      <c r="G41" s="36"/>
      <c r="H41" s="36"/>
      <c r="I41">
        <v>280.5</v>
      </c>
      <c r="J41" s="37">
        <v>36923</v>
      </c>
      <c r="K41" s="58">
        <v>281.14999999999998</v>
      </c>
      <c r="L41" s="39">
        <v>280.76</v>
      </c>
      <c r="M41" s="38">
        <f t="shared" si="1"/>
        <v>280.56338983050813</v>
      </c>
      <c r="N41" s="38">
        <f t="shared" si="2"/>
        <v>280.4942372881352</v>
      </c>
      <c r="O41" s="39"/>
      <c r="P41" s="39">
        <f t="shared" si="0"/>
        <v>280.23686567164219</v>
      </c>
      <c r="Q41" s="62">
        <f t="shared" si="0"/>
        <v>280.10671641791095</v>
      </c>
      <c r="R41" s="59">
        <f t="shared" si="3"/>
        <v>280.4942372881352</v>
      </c>
      <c r="S41" s="91"/>
      <c r="T41" s="96">
        <v>280.53457627118615</v>
      </c>
      <c r="U41" s="54"/>
    </row>
    <row r="42" spans="1:25">
      <c r="A42" s="34">
        <v>36924</v>
      </c>
      <c r="B42" s="29">
        <v>280.58999999999997</v>
      </c>
      <c r="C42" s="35">
        <v>280.45999999999998</v>
      </c>
      <c r="D42" s="29">
        <v>280.58</v>
      </c>
      <c r="E42" s="67">
        <v>280.33999999999997</v>
      </c>
      <c r="F42" s="67"/>
      <c r="G42" s="36"/>
      <c r="H42" s="36"/>
      <c r="J42" s="37">
        <v>36924</v>
      </c>
      <c r="K42" s="58">
        <v>281.14999999999998</v>
      </c>
      <c r="L42" s="39">
        <v>280.76</v>
      </c>
      <c r="M42" s="38">
        <f t="shared" si="1"/>
        <v>280.55711864406743</v>
      </c>
      <c r="N42" s="38">
        <f t="shared" si="2"/>
        <v>280.48389830508432</v>
      </c>
      <c r="O42" s="39"/>
      <c r="P42" s="39">
        <f t="shared" si="0"/>
        <v>280.23194029850788</v>
      </c>
      <c r="Q42" s="62">
        <f t="shared" si="0"/>
        <v>280.10298507462738</v>
      </c>
      <c r="R42" s="59">
        <f t="shared" si="3"/>
        <v>280.48389830508432</v>
      </c>
      <c r="S42" s="91"/>
      <c r="T42" s="96">
        <v>280.52661016949122</v>
      </c>
      <c r="U42" s="54"/>
    </row>
    <row r="43" spans="1:25">
      <c r="A43" s="34">
        <v>36925</v>
      </c>
      <c r="B43" s="29">
        <v>280.58999999999997</v>
      </c>
      <c r="C43" s="35">
        <v>280.45</v>
      </c>
      <c r="D43" s="29">
        <v>280.58</v>
      </c>
      <c r="E43" s="67">
        <v>280.36</v>
      </c>
      <c r="F43" s="67"/>
      <c r="G43" s="36"/>
      <c r="H43" s="36"/>
      <c r="J43" s="37">
        <v>36925</v>
      </c>
      <c r="K43" s="58">
        <v>281.14999999999998</v>
      </c>
      <c r="L43" s="39">
        <v>280.76</v>
      </c>
      <c r="M43" s="38">
        <f t="shared" si="1"/>
        <v>280.55084745762673</v>
      </c>
      <c r="N43" s="38">
        <f t="shared" si="2"/>
        <v>280.47355932203345</v>
      </c>
      <c r="O43" s="39"/>
      <c r="P43" s="39">
        <f t="shared" si="0"/>
        <v>280.22701492537357</v>
      </c>
      <c r="Q43" s="62">
        <f t="shared" si="0"/>
        <v>280.09925373134382</v>
      </c>
      <c r="R43" s="59">
        <f t="shared" si="3"/>
        <v>280.47355932203345</v>
      </c>
      <c r="S43" s="91"/>
      <c r="T43" s="96">
        <v>280.51864406779629</v>
      </c>
      <c r="U43" s="54"/>
    </row>
    <row r="44" spans="1:25">
      <c r="A44" s="34">
        <v>36926</v>
      </c>
      <c r="B44" s="29">
        <v>280.58999999999997</v>
      </c>
      <c r="C44" s="35">
        <v>280.45</v>
      </c>
      <c r="D44" s="29">
        <v>280.58</v>
      </c>
      <c r="E44" s="67">
        <v>280.37</v>
      </c>
      <c r="F44" s="67"/>
      <c r="G44" s="36"/>
      <c r="H44" s="36"/>
      <c r="J44" s="37">
        <v>36926</v>
      </c>
      <c r="K44" s="58">
        <v>281.14999999999998</v>
      </c>
      <c r="L44" s="39">
        <v>280.76</v>
      </c>
      <c r="M44" s="38">
        <f t="shared" si="1"/>
        <v>280.54457627118603</v>
      </c>
      <c r="N44" s="38">
        <f t="shared" si="2"/>
        <v>280.46322033898258</v>
      </c>
      <c r="O44" s="39"/>
      <c r="P44" s="39">
        <f t="shared" si="0"/>
        <v>280.22208955223925</v>
      </c>
      <c r="Q44" s="62">
        <f t="shared" si="0"/>
        <v>280.09552238806026</v>
      </c>
      <c r="R44" s="59">
        <f t="shared" si="3"/>
        <v>280.46322033898258</v>
      </c>
      <c r="S44" s="91"/>
      <c r="T44" s="96">
        <v>280.51067796610135</v>
      </c>
      <c r="U44" s="54"/>
    </row>
    <row r="45" spans="1:25">
      <c r="A45" s="34">
        <v>36927</v>
      </c>
      <c r="B45" s="29">
        <v>280.60000000000002</v>
      </c>
      <c r="C45" s="35">
        <v>280.44</v>
      </c>
      <c r="D45" s="29">
        <v>280.57</v>
      </c>
      <c r="E45" s="67">
        <v>280.37</v>
      </c>
      <c r="F45" s="67"/>
      <c r="G45" s="36"/>
      <c r="H45" s="36"/>
      <c r="J45" s="37">
        <v>36927</v>
      </c>
      <c r="K45" s="58">
        <v>281.14999999999998</v>
      </c>
      <c r="L45" s="39">
        <v>280.76</v>
      </c>
      <c r="M45" s="38">
        <f t="shared" si="1"/>
        <v>280.53830508474533</v>
      </c>
      <c r="N45" s="38">
        <f t="shared" si="2"/>
        <v>280.45288135593171</v>
      </c>
      <c r="O45" s="39"/>
      <c r="P45" s="39">
        <f t="shared" si="0"/>
        <v>280.21716417910494</v>
      </c>
      <c r="Q45" s="62">
        <f t="shared" si="0"/>
        <v>280.0917910447767</v>
      </c>
      <c r="R45" s="59">
        <f t="shared" si="3"/>
        <v>280.45288135593171</v>
      </c>
      <c r="S45" s="91"/>
      <c r="T45" s="96">
        <v>280.50271186440642</v>
      </c>
      <c r="U45" s="54"/>
    </row>
    <row r="46" spans="1:25">
      <c r="A46" s="34">
        <v>36928</v>
      </c>
      <c r="C46" s="35">
        <v>280.43</v>
      </c>
      <c r="D46" s="29">
        <v>280.56</v>
      </c>
      <c r="E46" s="67">
        <v>280.36</v>
      </c>
      <c r="F46" s="67"/>
      <c r="G46" s="36"/>
      <c r="H46" s="36"/>
      <c r="J46" s="37">
        <v>36928</v>
      </c>
      <c r="K46" s="58">
        <v>281.14999999999998</v>
      </c>
      <c r="L46" s="39">
        <v>280.76</v>
      </c>
      <c r="M46" s="38">
        <f t="shared" si="1"/>
        <v>280.53203389830463</v>
      </c>
      <c r="N46" s="38">
        <f t="shared" si="2"/>
        <v>280.44254237288084</v>
      </c>
      <c r="O46" s="39"/>
      <c r="P46" s="39">
        <f t="shared" si="0"/>
        <v>280.21223880597063</v>
      </c>
      <c r="Q46" s="62">
        <f t="shared" si="0"/>
        <v>280.08805970149314</v>
      </c>
      <c r="R46" s="59">
        <f t="shared" si="3"/>
        <v>280.44254237288084</v>
      </c>
      <c r="S46" s="91"/>
      <c r="T46" s="96">
        <v>280.49474576271149</v>
      </c>
      <c r="U46" s="54"/>
    </row>
    <row r="47" spans="1:25">
      <c r="A47" s="34">
        <v>36929</v>
      </c>
      <c r="B47">
        <v>280.56</v>
      </c>
      <c r="C47" s="35">
        <v>280.42</v>
      </c>
      <c r="D47" s="29">
        <v>280.55</v>
      </c>
      <c r="E47" s="67">
        <v>280.36</v>
      </c>
      <c r="F47" s="67"/>
      <c r="G47" s="36"/>
      <c r="H47" s="36"/>
      <c r="J47" s="37">
        <v>36929</v>
      </c>
      <c r="K47" s="58">
        <v>281.14999999999998</v>
      </c>
      <c r="L47" s="39">
        <v>280.76</v>
      </c>
      <c r="M47" s="38">
        <f t="shared" si="1"/>
        <v>280.52576271186393</v>
      </c>
      <c r="N47" s="38">
        <f t="shared" si="2"/>
        <v>280.43220338982997</v>
      </c>
      <c r="O47" s="39"/>
      <c r="P47" s="39">
        <f t="shared" si="0"/>
        <v>280.20731343283632</v>
      </c>
      <c r="Q47" s="62">
        <f t="shared" si="0"/>
        <v>280.08432835820958</v>
      </c>
      <c r="R47" s="59">
        <f t="shared" si="3"/>
        <v>280.43220338982997</v>
      </c>
      <c r="S47" s="91"/>
      <c r="T47" s="96">
        <v>280.48677966101656</v>
      </c>
      <c r="U47" s="54"/>
    </row>
    <row r="48" spans="1:25">
      <c r="A48" s="34">
        <v>36930</v>
      </c>
      <c r="B48">
        <v>280.56</v>
      </c>
      <c r="C48" s="35">
        <v>280.41000000000003</v>
      </c>
      <c r="D48" s="29">
        <v>280.52999999999997</v>
      </c>
      <c r="E48" s="67">
        <v>280.32</v>
      </c>
      <c r="F48" s="67"/>
      <c r="G48" s="36"/>
      <c r="H48" s="36"/>
      <c r="J48" s="37">
        <v>36930</v>
      </c>
      <c r="K48" s="58">
        <v>281.14999999999998</v>
      </c>
      <c r="L48" s="39">
        <v>280.76</v>
      </c>
      <c r="M48" s="38">
        <f t="shared" si="1"/>
        <v>280.51949152542323</v>
      </c>
      <c r="N48" s="38">
        <f t="shared" si="2"/>
        <v>280.42186440677909</v>
      </c>
      <c r="O48" s="39"/>
      <c r="P48" s="39">
        <f t="shared" si="0"/>
        <v>280.202388059702</v>
      </c>
      <c r="Q48" s="62">
        <f t="shared" si="0"/>
        <v>280.08059701492601</v>
      </c>
      <c r="R48" s="59">
        <f t="shared" si="3"/>
        <v>280.42186440677909</v>
      </c>
      <c r="S48" s="91"/>
      <c r="T48" s="96">
        <v>280.47881355932162</v>
      </c>
      <c r="U48" s="54"/>
    </row>
    <row r="49" spans="1:21">
      <c r="A49" s="34">
        <v>36931</v>
      </c>
      <c r="B49">
        <v>280.55</v>
      </c>
      <c r="C49" s="35">
        <v>280.41000000000003</v>
      </c>
      <c r="D49" s="29">
        <v>280.52</v>
      </c>
      <c r="E49" s="67">
        <v>280.3</v>
      </c>
      <c r="F49" s="67"/>
      <c r="G49" s="36"/>
      <c r="H49" s="36"/>
      <c r="J49" s="37">
        <v>36931</v>
      </c>
      <c r="K49" s="58">
        <v>281.14999999999998</v>
      </c>
      <c r="L49" s="39">
        <v>280.76</v>
      </c>
      <c r="M49" s="38">
        <f t="shared" si="1"/>
        <v>280.51322033898253</v>
      </c>
      <c r="N49" s="38">
        <f t="shared" si="2"/>
        <v>280.41152542372822</v>
      </c>
      <c r="O49" s="39"/>
      <c r="P49" s="39">
        <f t="shared" si="0"/>
        <v>280.19746268656769</v>
      </c>
      <c r="Q49" s="62">
        <f t="shared" si="0"/>
        <v>280.07686567164245</v>
      </c>
      <c r="R49" s="59">
        <f t="shared" si="3"/>
        <v>280.41152542372822</v>
      </c>
      <c r="S49" s="91"/>
      <c r="T49" s="96">
        <v>280.47084745762669</v>
      </c>
      <c r="U49" s="54"/>
    </row>
    <row r="50" spans="1:21">
      <c r="A50" s="34">
        <v>36932</v>
      </c>
      <c r="B50">
        <v>280.54000000000002</v>
      </c>
      <c r="C50" s="35">
        <v>280.39999999999998</v>
      </c>
      <c r="D50" s="29">
        <v>280.51</v>
      </c>
      <c r="E50" s="67">
        <v>280.3</v>
      </c>
      <c r="F50" s="67"/>
      <c r="G50" s="36"/>
      <c r="H50" s="36"/>
      <c r="J50" s="37">
        <v>36932</v>
      </c>
      <c r="K50" s="58">
        <v>281.14999999999998</v>
      </c>
      <c r="L50" s="39">
        <v>280.76</v>
      </c>
      <c r="M50" s="38">
        <f t="shared" si="1"/>
        <v>280.50694915254184</v>
      </c>
      <c r="N50" s="38">
        <f t="shared" si="2"/>
        <v>280.40118644067735</v>
      </c>
      <c r="O50" s="39"/>
      <c r="P50" s="39">
        <f t="shared" si="0"/>
        <v>280.19253731343338</v>
      </c>
      <c r="Q50" s="62">
        <f t="shared" si="0"/>
        <v>280.07313432835889</v>
      </c>
      <c r="R50" s="59">
        <f t="shared" si="3"/>
        <v>280.40118644067735</v>
      </c>
      <c r="S50" s="91"/>
      <c r="T50" s="96">
        <v>280.46288135593176</v>
      </c>
      <c r="U50" s="54"/>
    </row>
    <row r="51" spans="1:21">
      <c r="A51" s="34">
        <v>36933</v>
      </c>
      <c r="B51">
        <v>280.52999999999997</v>
      </c>
      <c r="C51" s="35">
        <v>280.39</v>
      </c>
      <c r="D51" s="29">
        <v>280.5</v>
      </c>
      <c r="E51" s="67">
        <v>280.32</v>
      </c>
      <c r="F51" s="67"/>
      <c r="G51" s="36"/>
      <c r="H51" s="36"/>
      <c r="J51" s="37">
        <v>36933</v>
      </c>
      <c r="K51" s="58">
        <v>281.14999999999998</v>
      </c>
      <c r="L51" s="39">
        <v>280.76</v>
      </c>
      <c r="M51" s="38">
        <f t="shared" si="1"/>
        <v>280.50067796610114</v>
      </c>
      <c r="N51" s="38">
        <f t="shared" si="2"/>
        <v>280.39084745762648</v>
      </c>
      <c r="O51" s="39"/>
      <c r="P51" s="39">
        <f t="shared" si="0"/>
        <v>280.18761194029906</v>
      </c>
      <c r="Q51" s="62">
        <f t="shared" si="0"/>
        <v>280.06940298507533</v>
      </c>
      <c r="R51" s="59">
        <f t="shared" si="3"/>
        <v>280.39084745762648</v>
      </c>
      <c r="S51" s="91"/>
      <c r="T51" s="96">
        <v>280.45491525423682</v>
      </c>
      <c r="U51" s="54"/>
    </row>
    <row r="52" spans="1:21">
      <c r="A52" s="34">
        <v>36934</v>
      </c>
      <c r="B52">
        <v>280.52</v>
      </c>
      <c r="C52" s="35">
        <v>280.39</v>
      </c>
      <c r="D52" s="29">
        <v>280.48</v>
      </c>
      <c r="E52" s="67">
        <v>280.35000000000002</v>
      </c>
      <c r="F52" s="67"/>
      <c r="G52" s="36"/>
      <c r="H52" s="36"/>
      <c r="J52" s="37">
        <v>36934</v>
      </c>
      <c r="K52" s="58">
        <v>281.14999999999998</v>
      </c>
      <c r="L52" s="39">
        <v>280.76</v>
      </c>
      <c r="M52" s="38">
        <f t="shared" si="1"/>
        <v>280.49440677966044</v>
      </c>
      <c r="N52" s="38">
        <f t="shared" si="2"/>
        <v>280.38050847457561</v>
      </c>
      <c r="O52" s="39"/>
      <c r="P52" s="39">
        <f t="shared" si="0"/>
        <v>280.18268656716475</v>
      </c>
      <c r="Q52" s="62">
        <f t="shared" si="0"/>
        <v>280.06567164179177</v>
      </c>
      <c r="R52" s="59">
        <f t="shared" si="3"/>
        <v>280.38050847457561</v>
      </c>
      <c r="S52" s="91"/>
      <c r="T52" s="96">
        <v>280.44694915254189</v>
      </c>
      <c r="U52" s="54"/>
    </row>
    <row r="53" spans="1:21">
      <c r="A53" s="34">
        <v>36935</v>
      </c>
      <c r="B53">
        <v>280.51</v>
      </c>
      <c r="C53" s="35">
        <v>280.38</v>
      </c>
      <c r="D53" s="29">
        <v>280.47000000000003</v>
      </c>
      <c r="E53" s="67">
        <v>280.38</v>
      </c>
      <c r="F53" s="67"/>
      <c r="G53" s="36"/>
      <c r="H53" s="36"/>
      <c r="J53" s="37">
        <v>36935</v>
      </c>
      <c r="K53" s="58">
        <v>281.14999999999998</v>
      </c>
      <c r="L53" s="39">
        <v>280.76</v>
      </c>
      <c r="M53" s="38">
        <f t="shared" si="1"/>
        <v>280.48813559321974</v>
      </c>
      <c r="N53" s="38">
        <f t="shared" si="2"/>
        <v>280.37016949152473</v>
      </c>
      <c r="O53" s="39"/>
      <c r="P53" s="39">
        <f t="shared" si="0"/>
        <v>280.17776119403044</v>
      </c>
      <c r="Q53" s="62">
        <f t="shared" si="0"/>
        <v>280.0619402985082</v>
      </c>
      <c r="R53" s="59">
        <f t="shared" si="3"/>
        <v>280.37016949152473</v>
      </c>
      <c r="S53" s="91"/>
      <c r="T53" s="96">
        <v>280.43898305084696</v>
      </c>
      <c r="U53" s="54"/>
    </row>
    <row r="54" spans="1:21">
      <c r="A54" s="34">
        <v>36936</v>
      </c>
      <c r="B54">
        <v>280.5</v>
      </c>
      <c r="C54" s="35">
        <v>280.37</v>
      </c>
      <c r="D54" s="29">
        <v>280.45</v>
      </c>
      <c r="E54" s="67">
        <v>280.35000000000002</v>
      </c>
      <c r="F54" s="67"/>
      <c r="G54" s="36"/>
      <c r="H54" s="36"/>
      <c r="J54" s="37">
        <v>36936</v>
      </c>
      <c r="K54" s="58">
        <v>281.14999999999998</v>
      </c>
      <c r="L54" s="39">
        <v>280.76</v>
      </c>
      <c r="M54" s="38">
        <f t="shared" si="1"/>
        <v>280.48186440677904</v>
      </c>
      <c r="N54" s="38">
        <f t="shared" si="2"/>
        <v>280.35983050847386</v>
      </c>
      <c r="O54" s="39"/>
      <c r="P54" s="39">
        <f t="shared" si="0"/>
        <v>280.17283582089613</v>
      </c>
      <c r="Q54" s="62">
        <f t="shared" si="0"/>
        <v>280.05820895522464</v>
      </c>
      <c r="R54" s="59">
        <f t="shared" si="3"/>
        <v>280.35983050847386</v>
      </c>
      <c r="S54" s="91"/>
      <c r="T54" s="96">
        <v>280.43101694915202</v>
      </c>
      <c r="U54" s="54"/>
    </row>
    <row r="55" spans="1:21">
      <c r="A55" s="34">
        <v>36937</v>
      </c>
      <c r="B55">
        <v>280.5</v>
      </c>
      <c r="C55" s="35">
        <v>280.36</v>
      </c>
      <c r="D55" s="29">
        <v>280.44</v>
      </c>
      <c r="E55" s="67">
        <v>280.33</v>
      </c>
      <c r="F55" s="67"/>
      <c r="G55" s="36"/>
      <c r="H55" s="36"/>
      <c r="I55">
        <v>280.35000000000002</v>
      </c>
      <c r="J55" s="37">
        <v>36937</v>
      </c>
      <c r="K55" s="58">
        <v>281.14999999999998</v>
      </c>
      <c r="L55" s="45">
        <v>280.76</v>
      </c>
      <c r="M55" s="38">
        <f t="shared" si="1"/>
        <v>280.47559322033834</v>
      </c>
      <c r="N55" s="38">
        <f t="shared" si="2"/>
        <v>280.34949152542299</v>
      </c>
      <c r="O55" s="39"/>
      <c r="P55" s="39">
        <f t="shared" si="0"/>
        <v>280.16791044776181</v>
      </c>
      <c r="Q55" s="62">
        <f t="shared" si="0"/>
        <v>280.05447761194108</v>
      </c>
      <c r="R55" s="59">
        <f t="shared" si="3"/>
        <v>280.34949152542299</v>
      </c>
      <c r="S55" s="91"/>
      <c r="T55" s="96">
        <v>280.42305084745709</v>
      </c>
      <c r="U55" s="54"/>
    </row>
    <row r="56" spans="1:21">
      <c r="A56" s="34">
        <v>36938</v>
      </c>
      <c r="B56">
        <v>280.5</v>
      </c>
      <c r="C56" s="35">
        <v>280.35000000000002</v>
      </c>
      <c r="D56" s="29">
        <v>280.42</v>
      </c>
      <c r="E56" s="67">
        <v>280.31</v>
      </c>
      <c r="F56" s="67"/>
      <c r="G56" s="36"/>
      <c r="H56" s="36"/>
      <c r="J56" s="37">
        <v>36938</v>
      </c>
      <c r="K56" s="58">
        <v>281.14999999999998</v>
      </c>
      <c r="L56" s="39">
        <f>L55-(L$55-L$83)/28</f>
        <v>280.74678571428569</v>
      </c>
      <c r="M56" s="38">
        <f t="shared" si="1"/>
        <v>280.46932203389764</v>
      </c>
      <c r="N56" s="38">
        <f t="shared" si="2"/>
        <v>280.33915254237212</v>
      </c>
      <c r="O56" s="39"/>
      <c r="P56" s="39">
        <f t="shared" si="0"/>
        <v>280.1629850746275</v>
      </c>
      <c r="Q56" s="62">
        <f t="shared" si="0"/>
        <v>280.05074626865752</v>
      </c>
      <c r="R56" s="59">
        <f t="shared" si="3"/>
        <v>280.33915254237212</v>
      </c>
      <c r="S56" s="91"/>
      <c r="T56" s="96">
        <v>280.41508474576216</v>
      </c>
      <c r="U56" s="54"/>
    </row>
    <row r="57" spans="1:21">
      <c r="A57" s="34">
        <v>36939</v>
      </c>
      <c r="B57">
        <v>280.51</v>
      </c>
      <c r="C57" s="35">
        <v>280.35000000000002</v>
      </c>
      <c r="D57" s="29">
        <v>280.41000000000003</v>
      </c>
      <c r="E57" s="67">
        <v>280.35000000000002</v>
      </c>
      <c r="F57" s="67"/>
      <c r="G57" s="36"/>
      <c r="H57" s="36"/>
      <c r="J57" s="37">
        <v>36939</v>
      </c>
      <c r="K57" s="58">
        <v>281.14999999999998</v>
      </c>
      <c r="L57" s="39">
        <f t="shared" ref="L57:L82" si="4">L56-(L$55-L$83)/28</f>
        <v>280.73357142857139</v>
      </c>
      <c r="M57" s="38">
        <f t="shared" si="1"/>
        <v>280.46305084745694</v>
      </c>
      <c r="N57" s="38">
        <f t="shared" si="2"/>
        <v>280.32881355932125</v>
      </c>
      <c r="O57" s="39"/>
      <c r="P57" s="39">
        <f t="shared" si="0"/>
        <v>280.15805970149319</v>
      </c>
      <c r="Q57" s="62">
        <f t="shared" si="0"/>
        <v>280.04701492537396</v>
      </c>
      <c r="R57" s="59">
        <f t="shared" si="3"/>
        <v>280.32881355932125</v>
      </c>
      <c r="S57" s="91"/>
      <c r="T57" s="96">
        <v>280.40711864406722</v>
      </c>
      <c r="U57" s="54"/>
    </row>
    <row r="58" spans="1:21">
      <c r="A58" s="34">
        <v>36940</v>
      </c>
      <c r="B58">
        <v>280.51</v>
      </c>
      <c r="C58" s="35">
        <v>280.33999999999997</v>
      </c>
      <c r="D58" s="29">
        <v>280.43</v>
      </c>
      <c r="E58" s="67">
        <v>280.39</v>
      </c>
      <c r="F58" s="67"/>
      <c r="G58" s="36"/>
      <c r="H58" s="36"/>
      <c r="J58" s="37">
        <v>36940</v>
      </c>
      <c r="K58" s="58">
        <v>281.14999999999998</v>
      </c>
      <c r="L58" s="39">
        <f t="shared" si="4"/>
        <v>280.7203571428571</v>
      </c>
      <c r="M58" s="38">
        <f t="shared" si="1"/>
        <v>280.45677966101624</v>
      </c>
      <c r="N58" s="38">
        <f t="shared" si="2"/>
        <v>280.31847457627038</v>
      </c>
      <c r="O58" s="39"/>
      <c r="P58" s="39">
        <f t="shared" si="0"/>
        <v>280.15313432835887</v>
      </c>
      <c r="Q58" s="62">
        <f t="shared" si="0"/>
        <v>280.0432835820904</v>
      </c>
      <c r="R58" s="59">
        <f t="shared" si="3"/>
        <v>280.31847457627038</v>
      </c>
      <c r="S58" s="91"/>
      <c r="T58" s="96">
        <v>280.39915254237229</v>
      </c>
      <c r="U58" s="54"/>
    </row>
    <row r="59" spans="1:21">
      <c r="A59" s="34">
        <v>36941</v>
      </c>
      <c r="B59">
        <v>280.5</v>
      </c>
      <c r="C59" s="35">
        <v>280.33</v>
      </c>
      <c r="D59" s="29">
        <v>280.45</v>
      </c>
      <c r="E59" s="67">
        <v>280.39999999999998</v>
      </c>
      <c r="F59" s="67"/>
      <c r="G59" s="36"/>
      <c r="H59" s="36"/>
      <c r="J59" s="37">
        <v>36941</v>
      </c>
      <c r="K59" s="58">
        <v>281.14999999999998</v>
      </c>
      <c r="L59" s="39">
        <f t="shared" si="4"/>
        <v>280.7071428571428</v>
      </c>
      <c r="M59" s="38">
        <f t="shared" si="1"/>
        <v>280.45050847457554</v>
      </c>
      <c r="N59" s="38">
        <f t="shared" si="2"/>
        <v>280.3081355932195</v>
      </c>
      <c r="O59" s="39"/>
      <c r="P59" s="39">
        <f t="shared" si="0"/>
        <v>280.14820895522456</v>
      </c>
      <c r="Q59" s="62">
        <f t="shared" si="0"/>
        <v>280.03955223880683</v>
      </c>
      <c r="R59" s="59">
        <f t="shared" si="3"/>
        <v>280.3081355932195</v>
      </c>
      <c r="S59" s="91"/>
      <c r="T59" s="96">
        <v>280.39118644067736</v>
      </c>
      <c r="U59" s="54"/>
    </row>
    <row r="60" spans="1:21">
      <c r="A60" s="34">
        <v>36942</v>
      </c>
      <c r="B60">
        <v>280.5</v>
      </c>
      <c r="C60" s="35">
        <v>280.32</v>
      </c>
      <c r="D60" s="29">
        <v>280.45999999999998</v>
      </c>
      <c r="E60" s="67">
        <v>280.39999999999998</v>
      </c>
      <c r="F60" s="67"/>
      <c r="G60" s="36"/>
      <c r="H60" s="36"/>
      <c r="J60" s="37">
        <v>36942</v>
      </c>
      <c r="K60" s="58">
        <v>281.14999999999998</v>
      </c>
      <c r="L60" s="39">
        <f t="shared" si="4"/>
        <v>280.6939285714285</v>
      </c>
      <c r="M60" s="38">
        <f t="shared" si="1"/>
        <v>280.44423728813484</v>
      </c>
      <c r="N60" s="38">
        <f t="shared" si="2"/>
        <v>280.29779661016863</v>
      </c>
      <c r="O60" s="39"/>
      <c r="P60" s="39">
        <f t="shared" si="0"/>
        <v>280.14328358209025</v>
      </c>
      <c r="Q60" s="62">
        <f t="shared" si="0"/>
        <v>280.03582089552327</v>
      </c>
      <c r="R60" s="59">
        <f t="shared" si="3"/>
        <v>280.29779661016863</v>
      </c>
      <c r="S60" s="91"/>
      <c r="T60" s="96">
        <v>280.38322033898243</v>
      </c>
      <c r="U60" s="54"/>
    </row>
    <row r="61" spans="1:21">
      <c r="A61" s="34">
        <v>36943</v>
      </c>
      <c r="B61">
        <v>280.48</v>
      </c>
      <c r="C61" s="35">
        <v>280.31</v>
      </c>
      <c r="D61" s="29">
        <v>280.48</v>
      </c>
      <c r="E61" s="67">
        <v>280.39999999999998</v>
      </c>
      <c r="F61" s="67"/>
      <c r="G61" s="36"/>
      <c r="H61" s="36"/>
      <c r="J61" s="37">
        <v>36943</v>
      </c>
      <c r="K61" s="58">
        <v>281.14999999999998</v>
      </c>
      <c r="L61" s="39">
        <f t="shared" si="4"/>
        <v>280.6807142857142</v>
      </c>
      <c r="M61" s="38">
        <f t="shared" si="1"/>
        <v>280.43796610169414</v>
      </c>
      <c r="N61" s="38">
        <f t="shared" si="2"/>
        <v>280.28745762711776</v>
      </c>
      <c r="O61" s="39"/>
      <c r="P61" s="39">
        <f t="shared" si="0"/>
        <v>280.13835820895594</v>
      </c>
      <c r="Q61" s="62">
        <f t="shared" si="0"/>
        <v>280.03208955223971</v>
      </c>
      <c r="R61" s="59">
        <f t="shared" si="3"/>
        <v>280.28745762711776</v>
      </c>
      <c r="S61" s="91"/>
      <c r="T61" s="96">
        <v>280.37525423728749</v>
      </c>
      <c r="U61" s="54"/>
    </row>
    <row r="62" spans="1:21">
      <c r="A62" s="34">
        <v>36944</v>
      </c>
      <c r="B62">
        <v>280.47000000000003</v>
      </c>
      <c r="C62" s="35">
        <v>280.31</v>
      </c>
      <c r="D62" s="29">
        <v>280.47000000000003</v>
      </c>
      <c r="E62" s="67">
        <v>280.38</v>
      </c>
      <c r="F62" s="67"/>
      <c r="G62" s="36"/>
      <c r="H62" s="36"/>
      <c r="J62" s="37">
        <v>36944</v>
      </c>
      <c r="K62" s="58">
        <v>281.14999999999998</v>
      </c>
      <c r="L62" s="39">
        <f t="shared" si="4"/>
        <v>280.6674999999999</v>
      </c>
      <c r="M62" s="38">
        <f t="shared" si="1"/>
        <v>280.43169491525344</v>
      </c>
      <c r="N62" s="38">
        <f t="shared" si="2"/>
        <v>280.27711864406689</v>
      </c>
      <c r="O62" s="39"/>
      <c r="P62" s="39">
        <f t="shared" si="0"/>
        <v>280.13343283582162</v>
      </c>
      <c r="Q62" s="62">
        <f t="shared" si="0"/>
        <v>280.02835820895615</v>
      </c>
      <c r="R62" s="59">
        <f t="shared" si="3"/>
        <v>280.27711864406689</v>
      </c>
      <c r="S62" s="91"/>
      <c r="T62" s="96">
        <v>280.36728813559256</v>
      </c>
      <c r="U62" s="54"/>
    </row>
    <row r="63" spans="1:21">
      <c r="A63" s="34">
        <v>36945</v>
      </c>
      <c r="B63">
        <v>280.45</v>
      </c>
      <c r="C63" s="35">
        <v>280.31</v>
      </c>
      <c r="D63" s="29">
        <v>280.45999999999998</v>
      </c>
      <c r="E63" s="67">
        <v>280.36</v>
      </c>
      <c r="F63" s="67"/>
      <c r="G63" s="36"/>
      <c r="H63" s="36"/>
      <c r="J63" s="37">
        <v>36945</v>
      </c>
      <c r="K63" s="58">
        <v>281.14999999999998</v>
      </c>
      <c r="L63" s="39">
        <f t="shared" si="4"/>
        <v>280.65428571428561</v>
      </c>
      <c r="M63" s="38">
        <f t="shared" si="1"/>
        <v>280.42542372881275</v>
      </c>
      <c r="N63" s="38">
        <f t="shared" si="2"/>
        <v>280.26677966101602</v>
      </c>
      <c r="O63" s="39"/>
      <c r="P63" s="39">
        <f t="shared" si="0"/>
        <v>280.12850746268731</v>
      </c>
      <c r="Q63" s="62">
        <f t="shared" si="0"/>
        <v>280.02462686567259</v>
      </c>
      <c r="R63" s="59">
        <f t="shared" si="3"/>
        <v>280.26677966101602</v>
      </c>
      <c r="S63" s="91"/>
      <c r="T63" s="96">
        <v>280.35932203389763</v>
      </c>
      <c r="U63" s="54"/>
    </row>
    <row r="64" spans="1:21">
      <c r="A64" s="34">
        <v>36946</v>
      </c>
      <c r="B64">
        <v>280.44</v>
      </c>
      <c r="C64" s="35">
        <v>280.31</v>
      </c>
      <c r="D64" s="29">
        <v>280.45</v>
      </c>
      <c r="E64" s="67">
        <v>280.47000000000003</v>
      </c>
      <c r="F64" s="67"/>
      <c r="G64" s="36"/>
      <c r="H64" s="36"/>
      <c r="J64" s="37">
        <v>36946</v>
      </c>
      <c r="K64" s="58">
        <v>281.14999999999998</v>
      </c>
      <c r="L64" s="39">
        <f t="shared" si="4"/>
        <v>280.64107142857131</v>
      </c>
      <c r="M64" s="38">
        <f t="shared" si="1"/>
        <v>280.41915254237205</v>
      </c>
      <c r="N64" s="38">
        <f t="shared" si="2"/>
        <v>280.25644067796514</v>
      </c>
      <c r="O64" s="39"/>
      <c r="P64" s="39">
        <f t="shared" si="0"/>
        <v>280.123582089553</v>
      </c>
      <c r="Q64" s="62">
        <f t="shared" si="0"/>
        <v>280.02089552238903</v>
      </c>
      <c r="R64" s="59">
        <f t="shared" si="3"/>
        <v>280.25644067796514</v>
      </c>
      <c r="S64" s="91"/>
      <c r="T64" s="96">
        <v>280.35135593220269</v>
      </c>
      <c r="U64" s="54"/>
    </row>
    <row r="65" spans="1:21">
      <c r="A65" s="34">
        <v>36947</v>
      </c>
      <c r="B65">
        <v>280.43</v>
      </c>
      <c r="C65" s="35">
        <v>280.3</v>
      </c>
      <c r="D65" s="29">
        <v>280.43</v>
      </c>
      <c r="E65" s="67">
        <v>280.58999999999997</v>
      </c>
      <c r="F65" s="67"/>
      <c r="G65" s="36"/>
      <c r="H65" s="36"/>
      <c r="J65" s="37">
        <v>36947</v>
      </c>
      <c r="K65" s="58">
        <v>281.14999999999998</v>
      </c>
      <c r="L65" s="39">
        <f t="shared" si="4"/>
        <v>280.62785714285701</v>
      </c>
      <c r="M65" s="38">
        <f t="shared" si="1"/>
        <v>280.41288135593135</v>
      </c>
      <c r="N65" s="38">
        <f t="shared" si="2"/>
        <v>280.24610169491427</v>
      </c>
      <c r="O65" s="39"/>
      <c r="P65" s="39">
        <f t="shared" si="0"/>
        <v>280.11865671641868</v>
      </c>
      <c r="Q65" s="62">
        <f t="shared" si="0"/>
        <v>280.01716417910546</v>
      </c>
      <c r="R65" s="59">
        <f t="shared" si="3"/>
        <v>280.24610169491427</v>
      </c>
      <c r="S65" s="91"/>
      <c r="T65" s="96">
        <v>280.34338983050776</v>
      </c>
      <c r="U65" s="54"/>
    </row>
    <row r="66" spans="1:21">
      <c r="A66" s="34">
        <v>36948</v>
      </c>
      <c r="B66">
        <v>280.42</v>
      </c>
      <c r="C66" s="35">
        <v>280.29000000000002</v>
      </c>
      <c r="D66" s="29">
        <v>280.42</v>
      </c>
      <c r="E66" s="67">
        <v>280.66000000000003</v>
      </c>
      <c r="F66" s="67"/>
      <c r="G66" s="36"/>
      <c r="H66" s="36"/>
      <c r="J66" s="37">
        <v>36948</v>
      </c>
      <c r="K66" s="58">
        <v>281.14999999999998</v>
      </c>
      <c r="L66" s="39">
        <f t="shared" si="4"/>
        <v>280.61464285714271</v>
      </c>
      <c r="M66" s="38">
        <f t="shared" si="1"/>
        <v>280.40661016949065</v>
      </c>
      <c r="N66" s="38">
        <f t="shared" si="2"/>
        <v>280.2357627118634</v>
      </c>
      <c r="O66" s="39"/>
      <c r="P66" s="39">
        <f t="shared" si="0"/>
        <v>280.11373134328437</v>
      </c>
      <c r="Q66" s="62">
        <f t="shared" si="0"/>
        <v>280.0134328358219</v>
      </c>
      <c r="R66" s="59">
        <f t="shared" si="3"/>
        <v>280.2357627118634</v>
      </c>
      <c r="S66" s="91"/>
      <c r="T66" s="96">
        <v>280.33542372881283</v>
      </c>
      <c r="U66" s="54"/>
    </row>
    <row r="67" spans="1:21">
      <c r="A67" s="34">
        <v>36949</v>
      </c>
      <c r="B67">
        <v>280.39999999999998</v>
      </c>
      <c r="C67" s="35">
        <v>280.27999999999997</v>
      </c>
      <c r="D67" s="29">
        <v>280.39999999999998</v>
      </c>
      <c r="E67" s="67">
        <v>280.67</v>
      </c>
      <c r="F67" s="67"/>
      <c r="G67" s="36"/>
      <c r="H67" s="36"/>
      <c r="J67" s="37">
        <v>36949</v>
      </c>
      <c r="K67" s="58">
        <v>281.14999999999998</v>
      </c>
      <c r="L67" s="39">
        <f t="shared" si="4"/>
        <v>280.60142857142841</v>
      </c>
      <c r="M67" s="38">
        <f t="shared" si="1"/>
        <v>280.40033898304995</v>
      </c>
      <c r="N67" s="38">
        <f t="shared" si="2"/>
        <v>280.22542372881253</v>
      </c>
      <c r="O67" s="39"/>
      <c r="P67" s="39">
        <f t="shared" si="0"/>
        <v>280.10880597015006</v>
      </c>
      <c r="Q67" s="62">
        <f t="shared" si="0"/>
        <v>280.00970149253834</v>
      </c>
      <c r="R67" s="59">
        <f t="shared" si="3"/>
        <v>280.22542372881253</v>
      </c>
      <c r="S67" s="91"/>
      <c r="T67" s="96">
        <v>280.32745762711789</v>
      </c>
      <c r="U67" s="54"/>
    </row>
    <row r="68" spans="1:21">
      <c r="A68" s="40">
        <v>36950</v>
      </c>
      <c r="B68" s="41">
        <v>280.39</v>
      </c>
      <c r="C68" s="42">
        <v>280.27999999999997</v>
      </c>
      <c r="D68" s="41">
        <v>280.36</v>
      </c>
      <c r="E68" s="68">
        <v>280.61</v>
      </c>
      <c r="F68" s="68"/>
      <c r="G68" s="36"/>
      <c r="H68" s="36"/>
      <c r="J68" s="37">
        <v>36950</v>
      </c>
      <c r="K68" s="58">
        <v>281.14999999999998</v>
      </c>
      <c r="L68" s="39">
        <f t="shared" si="4"/>
        <v>280.58821428571412</v>
      </c>
      <c r="M68" s="38">
        <f t="shared" si="1"/>
        <v>280.39406779660925</v>
      </c>
      <c r="N68" s="38">
        <f t="shared" si="2"/>
        <v>280.21508474576166</v>
      </c>
      <c r="O68" s="39"/>
      <c r="P68" s="39">
        <f t="shared" si="0"/>
        <v>280.10388059701575</v>
      </c>
      <c r="Q68" s="62">
        <f t="shared" si="0"/>
        <v>280.00597014925478</v>
      </c>
      <c r="R68" s="59">
        <f t="shared" si="3"/>
        <v>280.21508474576166</v>
      </c>
      <c r="S68" s="91"/>
      <c r="T68" s="96">
        <v>280.31949152542296</v>
      </c>
      <c r="U68" s="54"/>
    </row>
    <row r="69" spans="1:21">
      <c r="A69" s="34">
        <v>36951</v>
      </c>
      <c r="B69" s="29">
        <v>280.38</v>
      </c>
      <c r="C69" s="35">
        <v>280.27</v>
      </c>
      <c r="D69" s="29">
        <v>280.33</v>
      </c>
      <c r="E69" s="67">
        <v>280.52999999999997</v>
      </c>
      <c r="F69" s="67"/>
      <c r="G69" s="36"/>
      <c r="H69" s="36"/>
      <c r="I69">
        <v>280.22000000000003</v>
      </c>
      <c r="J69" s="37">
        <v>36951</v>
      </c>
      <c r="K69" s="58">
        <v>281.14999999999998</v>
      </c>
      <c r="L69" s="39">
        <f t="shared" si="4"/>
        <v>280.57499999999982</v>
      </c>
      <c r="M69" s="38">
        <f t="shared" si="1"/>
        <v>280.38779661016855</v>
      </c>
      <c r="N69" s="38">
        <f t="shared" si="2"/>
        <v>280.20474576271079</v>
      </c>
      <c r="O69" s="39"/>
      <c r="P69" s="39">
        <f t="shared" si="0"/>
        <v>280.09895522388143</v>
      </c>
      <c r="Q69" s="62">
        <f t="shared" si="0"/>
        <v>280.00223880597122</v>
      </c>
      <c r="R69" s="59">
        <f t="shared" si="3"/>
        <v>280.20474576271079</v>
      </c>
      <c r="S69" s="91"/>
      <c r="T69" s="96">
        <v>280.31152542372803</v>
      </c>
      <c r="U69" s="54"/>
    </row>
    <row r="70" spans="1:21">
      <c r="A70" s="34">
        <v>36952</v>
      </c>
      <c r="B70" s="29">
        <v>280.37</v>
      </c>
      <c r="C70" s="35">
        <v>280.27</v>
      </c>
      <c r="D70" s="29">
        <v>280.31</v>
      </c>
      <c r="E70" s="67">
        <v>280.47000000000003</v>
      </c>
      <c r="F70" s="67"/>
      <c r="G70" s="36"/>
      <c r="H70" s="36"/>
      <c r="J70" s="37">
        <v>36952</v>
      </c>
      <c r="K70" s="58">
        <v>281.14999999999998</v>
      </c>
      <c r="L70" s="39">
        <f t="shared" si="4"/>
        <v>280.56178571428552</v>
      </c>
      <c r="M70" s="38">
        <f t="shared" si="1"/>
        <v>280.38152542372785</v>
      </c>
      <c r="N70" s="38">
        <f t="shared" si="2"/>
        <v>280.19440677965991</v>
      </c>
      <c r="O70" s="39"/>
      <c r="P70" s="39">
        <f t="shared" si="0"/>
        <v>280.09402985074712</v>
      </c>
      <c r="Q70" s="62">
        <f t="shared" si="0"/>
        <v>279.99850746268766</v>
      </c>
      <c r="R70" s="59">
        <f t="shared" si="3"/>
        <v>280.19440677965991</v>
      </c>
      <c r="S70" s="91"/>
      <c r="T70" s="96">
        <v>280.3035593220331</v>
      </c>
      <c r="U70" s="54"/>
    </row>
    <row r="71" spans="1:21">
      <c r="A71" s="34">
        <v>36953</v>
      </c>
      <c r="B71" s="29">
        <v>280.37</v>
      </c>
      <c r="C71" s="35">
        <v>280.27999999999997</v>
      </c>
      <c r="D71" s="29">
        <v>280.29000000000002</v>
      </c>
      <c r="E71" s="67">
        <v>280.44</v>
      </c>
      <c r="F71" s="67"/>
      <c r="G71" s="36"/>
      <c r="H71" s="36"/>
      <c r="J71" s="37">
        <v>36953</v>
      </c>
      <c r="K71" s="58">
        <v>281.14999999999998</v>
      </c>
      <c r="L71" s="39">
        <f t="shared" si="4"/>
        <v>280.54857142857122</v>
      </c>
      <c r="M71" s="38">
        <f t="shared" si="1"/>
        <v>280.37525423728715</v>
      </c>
      <c r="N71" s="38">
        <f t="shared" si="2"/>
        <v>280.18406779660904</v>
      </c>
      <c r="O71" s="39"/>
      <c r="P71" s="39">
        <f t="shared" si="0"/>
        <v>280.08910447761281</v>
      </c>
      <c r="Q71" s="62">
        <f t="shared" si="0"/>
        <v>279.99477611940409</v>
      </c>
      <c r="R71" s="59">
        <f t="shared" si="3"/>
        <v>280.18406779660904</v>
      </c>
      <c r="S71" s="91"/>
      <c r="T71" s="96">
        <v>280.29559322033816</v>
      </c>
      <c r="U71" s="54"/>
    </row>
    <row r="72" spans="1:21">
      <c r="A72" s="34">
        <v>36954</v>
      </c>
      <c r="B72" s="29">
        <v>280.33</v>
      </c>
      <c r="C72" s="35">
        <v>280.27999999999997</v>
      </c>
      <c r="D72" s="29">
        <v>280.27</v>
      </c>
      <c r="E72" s="67">
        <v>280.44</v>
      </c>
      <c r="F72" s="67"/>
      <c r="G72" s="36"/>
      <c r="H72" s="36"/>
      <c r="J72" s="37">
        <v>36954</v>
      </c>
      <c r="K72" s="58">
        <v>281.14999999999998</v>
      </c>
      <c r="L72" s="39">
        <f t="shared" si="4"/>
        <v>280.53535714285692</v>
      </c>
      <c r="M72" s="38">
        <f t="shared" si="1"/>
        <v>280.36898305084645</v>
      </c>
      <c r="N72" s="38">
        <f t="shared" si="2"/>
        <v>280.17372881355817</v>
      </c>
      <c r="O72" s="39"/>
      <c r="P72" s="39">
        <f t="shared" si="0"/>
        <v>280.08417910447849</v>
      </c>
      <c r="Q72" s="62">
        <f t="shared" si="0"/>
        <v>279.99104477612053</v>
      </c>
      <c r="R72" s="59">
        <f t="shared" si="3"/>
        <v>280.17372881355817</v>
      </c>
      <c r="S72" s="91"/>
      <c r="T72" s="96">
        <v>280.28762711864323</v>
      </c>
      <c r="U72" s="54"/>
    </row>
    <row r="73" spans="1:21">
      <c r="A73" s="34">
        <v>36955</v>
      </c>
      <c r="B73" s="29">
        <v>280.3</v>
      </c>
      <c r="C73" s="35">
        <v>280.27999999999997</v>
      </c>
      <c r="D73" s="29">
        <v>280.26</v>
      </c>
      <c r="E73" s="67">
        <v>280.43</v>
      </c>
      <c r="F73" s="67"/>
      <c r="G73" s="36"/>
      <c r="H73" s="36"/>
      <c r="J73" s="37">
        <v>36955</v>
      </c>
      <c r="K73" s="58">
        <v>281.14999999999998</v>
      </c>
      <c r="L73" s="39">
        <f t="shared" si="4"/>
        <v>280.52214285714263</v>
      </c>
      <c r="M73" s="38">
        <f t="shared" si="1"/>
        <v>280.36271186440575</v>
      </c>
      <c r="N73" s="38">
        <f t="shared" si="2"/>
        <v>280.1633898305073</v>
      </c>
      <c r="O73" s="39"/>
      <c r="P73" s="39">
        <f t="shared" si="0"/>
        <v>280.07925373134418</v>
      </c>
      <c r="Q73" s="62">
        <f t="shared" si="0"/>
        <v>279.98731343283697</v>
      </c>
      <c r="R73" s="59">
        <f t="shared" si="3"/>
        <v>280.1633898305073</v>
      </c>
      <c r="S73" s="91"/>
      <c r="T73" s="96">
        <v>280.2796610169483</v>
      </c>
      <c r="U73" s="54"/>
    </row>
    <row r="74" spans="1:21">
      <c r="A74" s="34">
        <v>36956</v>
      </c>
      <c r="B74" s="29">
        <v>280.27</v>
      </c>
      <c r="C74" s="35">
        <v>280.27999999999997</v>
      </c>
      <c r="D74" s="29">
        <v>280.25</v>
      </c>
      <c r="E74" s="67">
        <v>280.45999999999998</v>
      </c>
      <c r="F74" s="67"/>
      <c r="G74" s="36"/>
      <c r="H74" s="36"/>
      <c r="J74" s="37">
        <v>36956</v>
      </c>
      <c r="K74" s="58">
        <v>281.14999999999998</v>
      </c>
      <c r="L74" s="39">
        <f t="shared" si="4"/>
        <v>280.50892857142833</v>
      </c>
      <c r="M74" s="38">
        <f t="shared" si="1"/>
        <v>280.35644067796505</v>
      </c>
      <c r="N74" s="38">
        <f t="shared" si="2"/>
        <v>280.15305084745643</v>
      </c>
      <c r="O74" s="39"/>
      <c r="P74" s="39">
        <f t="shared" si="0"/>
        <v>280.07432835820987</v>
      </c>
      <c r="Q74" s="62">
        <f t="shared" si="0"/>
        <v>279.98358208955341</v>
      </c>
      <c r="R74" s="59">
        <f t="shared" si="3"/>
        <v>280.15305084745643</v>
      </c>
      <c r="S74" s="91"/>
      <c r="T74" s="96">
        <v>280.27169491525336</v>
      </c>
      <c r="U74" s="54"/>
    </row>
    <row r="75" spans="1:21">
      <c r="A75" s="34">
        <v>36957</v>
      </c>
      <c r="B75" s="29">
        <v>280.26</v>
      </c>
      <c r="C75" s="35">
        <v>280.27999999999997</v>
      </c>
      <c r="D75" s="29">
        <v>280.24</v>
      </c>
      <c r="E75" s="67">
        <v>280.43</v>
      </c>
      <c r="F75" s="67"/>
      <c r="G75" s="36"/>
      <c r="H75" s="36"/>
      <c r="J75" s="37">
        <v>36957</v>
      </c>
      <c r="K75" s="58">
        <v>281.14999999999998</v>
      </c>
      <c r="L75" s="39">
        <f t="shared" si="4"/>
        <v>280.49571428571403</v>
      </c>
      <c r="M75" s="38">
        <f t="shared" si="1"/>
        <v>280.35016949152435</v>
      </c>
      <c r="N75" s="38">
        <f t="shared" si="2"/>
        <v>280.14271186440556</v>
      </c>
      <c r="O75" s="39"/>
      <c r="P75" s="39">
        <f t="shared" si="0"/>
        <v>280.06940298507556</v>
      </c>
      <c r="Q75" s="62">
        <f t="shared" si="0"/>
        <v>279.97985074626985</v>
      </c>
      <c r="R75" s="59">
        <f t="shared" si="3"/>
        <v>280.14271186440556</v>
      </c>
      <c r="S75" s="91"/>
      <c r="T75" s="96">
        <v>280.26372881355843</v>
      </c>
      <c r="U75" s="54"/>
    </row>
    <row r="76" spans="1:21">
      <c r="A76" s="34">
        <v>36958</v>
      </c>
      <c r="B76" s="29">
        <v>280.24</v>
      </c>
      <c r="C76" s="35">
        <v>280.27999999999997</v>
      </c>
      <c r="D76" s="29">
        <v>280.22000000000003</v>
      </c>
      <c r="E76" s="67">
        <v>280.41000000000003</v>
      </c>
      <c r="F76" s="67"/>
      <c r="G76" s="36"/>
      <c r="H76" s="36"/>
      <c r="J76" s="37">
        <v>36958</v>
      </c>
      <c r="K76" s="58">
        <v>281.14999999999998</v>
      </c>
      <c r="L76" s="39">
        <f t="shared" si="4"/>
        <v>280.48249999999973</v>
      </c>
      <c r="M76" s="38">
        <f t="shared" si="1"/>
        <v>280.34389830508366</v>
      </c>
      <c r="N76" s="38">
        <f t="shared" si="2"/>
        <v>280.13237288135468</v>
      </c>
      <c r="O76" s="39"/>
      <c r="P76" s="39">
        <f t="shared" si="0"/>
        <v>280.06447761194124</v>
      </c>
      <c r="Q76" s="62">
        <f t="shared" si="0"/>
        <v>279.97611940298628</v>
      </c>
      <c r="R76" s="59">
        <f t="shared" si="3"/>
        <v>280.13237288135468</v>
      </c>
      <c r="S76" s="91"/>
      <c r="T76" s="96">
        <v>280.2557627118635</v>
      </c>
      <c r="U76" s="54"/>
    </row>
    <row r="77" spans="1:21">
      <c r="A77" s="34">
        <v>36959</v>
      </c>
      <c r="B77" s="29">
        <v>280.23</v>
      </c>
      <c r="C77" s="35">
        <v>280.27</v>
      </c>
      <c r="D77" s="29">
        <v>280.22000000000003</v>
      </c>
      <c r="E77" s="67">
        <v>280.41000000000003</v>
      </c>
      <c r="F77" s="67"/>
      <c r="G77" s="36"/>
      <c r="H77" s="36"/>
      <c r="J77" s="37">
        <v>36959</v>
      </c>
      <c r="K77" s="58">
        <v>281.14999999999998</v>
      </c>
      <c r="L77" s="39">
        <f t="shared" si="4"/>
        <v>280.46928571428543</v>
      </c>
      <c r="M77" s="38">
        <f t="shared" si="1"/>
        <v>280.33762711864296</v>
      </c>
      <c r="N77" s="38">
        <f t="shared" si="2"/>
        <v>280.12203389830381</v>
      </c>
      <c r="O77" s="39"/>
      <c r="P77" s="39">
        <f t="shared" si="0"/>
        <v>280.05955223880693</v>
      </c>
      <c r="Q77" s="62">
        <f t="shared" si="0"/>
        <v>279.97238805970272</v>
      </c>
      <c r="R77" s="59">
        <f t="shared" si="3"/>
        <v>280.12203389830381</v>
      </c>
      <c r="S77" s="91"/>
      <c r="T77" s="96">
        <v>280.24779661016856</v>
      </c>
      <c r="U77" s="54"/>
    </row>
    <row r="78" spans="1:21">
      <c r="A78" s="34">
        <v>36960</v>
      </c>
      <c r="B78" s="29">
        <v>280.25</v>
      </c>
      <c r="C78" s="35">
        <v>280.27</v>
      </c>
      <c r="D78" s="29">
        <v>280.20999999999998</v>
      </c>
      <c r="E78" s="67">
        <v>280.39999999999998</v>
      </c>
      <c r="F78" s="67"/>
      <c r="G78" s="36"/>
      <c r="H78" s="36"/>
      <c r="J78" s="37">
        <v>36960</v>
      </c>
      <c r="K78" s="58">
        <v>281.14999999999998</v>
      </c>
      <c r="L78" s="39">
        <f t="shared" si="4"/>
        <v>280.45607142857114</v>
      </c>
      <c r="M78" s="38">
        <f t="shared" si="1"/>
        <v>280.33135593220226</v>
      </c>
      <c r="N78" s="38">
        <f t="shared" si="2"/>
        <v>280.11169491525294</v>
      </c>
      <c r="O78" s="39"/>
      <c r="P78" s="39">
        <f t="shared" si="0"/>
        <v>280.05462686567262</v>
      </c>
      <c r="Q78" s="62">
        <f t="shared" si="0"/>
        <v>279.96865671641916</v>
      </c>
      <c r="R78" s="59">
        <f t="shared" si="3"/>
        <v>280.11169491525294</v>
      </c>
      <c r="S78" s="91"/>
      <c r="T78" s="96">
        <v>280.23983050847363</v>
      </c>
      <c r="U78" s="54"/>
    </row>
    <row r="79" spans="1:21">
      <c r="A79" s="34">
        <v>36961</v>
      </c>
      <c r="B79" s="29">
        <v>280.26</v>
      </c>
      <c r="C79" s="35">
        <v>280.27</v>
      </c>
      <c r="D79" s="29">
        <v>280.19</v>
      </c>
      <c r="E79" s="67">
        <v>280.39</v>
      </c>
      <c r="F79" s="67"/>
      <c r="G79" s="36"/>
      <c r="H79" s="36"/>
      <c r="J79" s="37">
        <v>36961</v>
      </c>
      <c r="K79" s="58">
        <v>281.14999999999998</v>
      </c>
      <c r="L79" s="39">
        <f t="shared" si="4"/>
        <v>280.44285714285684</v>
      </c>
      <c r="M79" s="38">
        <f t="shared" si="1"/>
        <v>280.32508474576156</v>
      </c>
      <c r="N79" s="38">
        <f t="shared" si="2"/>
        <v>280.10135593220207</v>
      </c>
      <c r="O79" s="39"/>
      <c r="P79" s="39">
        <f t="shared" si="0"/>
        <v>280.0497014925383</v>
      </c>
      <c r="Q79" s="62">
        <f t="shared" si="0"/>
        <v>279.9649253731356</v>
      </c>
      <c r="R79" s="59">
        <f t="shared" si="3"/>
        <v>280.10135593220207</v>
      </c>
      <c r="S79" s="91"/>
      <c r="T79" s="96">
        <v>280.2318644067787</v>
      </c>
      <c r="U79" s="54"/>
    </row>
    <row r="80" spans="1:21">
      <c r="A80" s="34">
        <v>36962</v>
      </c>
      <c r="B80" s="29">
        <v>280.27</v>
      </c>
      <c r="C80" s="35">
        <v>280.27</v>
      </c>
      <c r="D80" s="29">
        <v>280.18</v>
      </c>
      <c r="E80" s="67">
        <v>280.43</v>
      </c>
      <c r="F80" s="67"/>
      <c r="G80" s="36"/>
      <c r="H80" s="36"/>
      <c r="J80" s="37">
        <v>36962</v>
      </c>
      <c r="K80" s="58">
        <v>281.14999999999998</v>
      </c>
      <c r="L80" s="39">
        <f t="shared" si="4"/>
        <v>280.42964285714254</v>
      </c>
      <c r="M80" s="38">
        <f t="shared" si="1"/>
        <v>280.31881355932086</v>
      </c>
      <c r="N80" s="38">
        <f t="shared" si="2"/>
        <v>280.0910169491512</v>
      </c>
      <c r="O80" s="39"/>
      <c r="P80" s="39">
        <f t="shared" si="0"/>
        <v>280.04477611940399</v>
      </c>
      <c r="Q80" s="62">
        <f t="shared" si="0"/>
        <v>279.96119402985204</v>
      </c>
      <c r="R80" s="59">
        <f t="shared" si="3"/>
        <v>280.0910169491512</v>
      </c>
      <c r="S80" s="91"/>
      <c r="T80" s="96">
        <v>280.22389830508376</v>
      </c>
      <c r="U80" s="54"/>
    </row>
    <row r="81" spans="1:21">
      <c r="A81" s="34">
        <v>36963</v>
      </c>
      <c r="B81" s="29">
        <v>280.3</v>
      </c>
      <c r="C81" s="35">
        <v>280.27</v>
      </c>
      <c r="D81" s="29">
        <v>280.16000000000003</v>
      </c>
      <c r="E81" s="67">
        <v>280.43</v>
      </c>
      <c r="F81" s="67"/>
      <c r="G81" s="36"/>
      <c r="H81" s="36"/>
      <c r="J81" s="37">
        <v>36963</v>
      </c>
      <c r="K81" s="58">
        <v>281.14999999999998</v>
      </c>
      <c r="L81" s="39">
        <f t="shared" si="4"/>
        <v>280.41642857142824</v>
      </c>
      <c r="M81" s="38">
        <f t="shared" si="1"/>
        <v>280.31254237288016</v>
      </c>
      <c r="N81" s="38">
        <f t="shared" si="2"/>
        <v>280.08067796610032</v>
      </c>
      <c r="O81" s="39"/>
      <c r="P81" s="39">
        <f t="shared" si="0"/>
        <v>280.03985074626968</v>
      </c>
      <c r="Q81" s="62">
        <f t="shared" si="0"/>
        <v>279.95746268656848</v>
      </c>
      <c r="R81" s="59">
        <f t="shared" si="3"/>
        <v>280.08067796610032</v>
      </c>
      <c r="S81" s="91"/>
      <c r="T81" s="96">
        <v>280.21593220338883</v>
      </c>
      <c r="U81" s="54"/>
    </row>
    <row r="82" spans="1:21">
      <c r="A82" s="34">
        <v>36964</v>
      </c>
      <c r="B82" s="29">
        <v>280.33999999999997</v>
      </c>
      <c r="C82" s="35">
        <v>280.27</v>
      </c>
      <c r="D82" s="29">
        <v>280.14999999999998</v>
      </c>
      <c r="E82" s="67">
        <v>280.41000000000003</v>
      </c>
      <c r="F82" s="67"/>
      <c r="G82" s="36"/>
      <c r="H82" s="36"/>
      <c r="J82" s="37">
        <v>36964</v>
      </c>
      <c r="K82" s="58">
        <v>281.14999999999998</v>
      </c>
      <c r="L82" s="39">
        <f t="shared" si="4"/>
        <v>280.40321428571394</v>
      </c>
      <c r="M82" s="38">
        <f t="shared" si="1"/>
        <v>280.30627118643946</v>
      </c>
      <c r="N82" s="38">
        <f t="shared" si="2"/>
        <v>280.07033898304945</v>
      </c>
      <c r="O82" s="39"/>
      <c r="P82" s="39">
        <f>P81-(P$16-P$83)/67</f>
        <v>280.03492537313537</v>
      </c>
      <c r="Q82" s="62">
        <f>Q81-(Q$16-Q$83)/67</f>
        <v>279.95373134328491</v>
      </c>
      <c r="R82" s="59">
        <f t="shared" si="3"/>
        <v>280.07033898304945</v>
      </c>
      <c r="S82" s="91"/>
      <c r="T82" s="96">
        <v>280.2079661016939</v>
      </c>
      <c r="U82" s="54"/>
    </row>
    <row r="83" spans="1:21">
      <c r="A83" s="34">
        <v>36965</v>
      </c>
      <c r="B83" s="29">
        <v>280.35000000000002</v>
      </c>
      <c r="C83" s="35">
        <v>280.27999999999997</v>
      </c>
      <c r="D83" s="29">
        <v>280.14</v>
      </c>
      <c r="E83" s="67">
        <v>280.39</v>
      </c>
      <c r="F83" s="67"/>
      <c r="G83" s="36"/>
      <c r="H83" s="36"/>
      <c r="I83">
        <v>280.07</v>
      </c>
      <c r="J83" s="37">
        <v>36965</v>
      </c>
      <c r="K83" s="58">
        <v>281.14999999999998</v>
      </c>
      <c r="L83" s="45">
        <v>280.39</v>
      </c>
      <c r="M83" s="49">
        <v>280.3</v>
      </c>
      <c r="N83" s="49">
        <v>280.06</v>
      </c>
      <c r="O83" s="45"/>
      <c r="P83" s="60">
        <v>280.02999999999997</v>
      </c>
      <c r="Q83" s="72">
        <v>279.95</v>
      </c>
      <c r="R83" s="61">
        <v>280.06</v>
      </c>
      <c r="S83" s="91"/>
      <c r="T83" s="96">
        <v>280.2</v>
      </c>
      <c r="U83" s="54"/>
    </row>
    <row r="84" spans="1:21">
      <c r="A84" s="34">
        <v>36966</v>
      </c>
      <c r="B84" s="29">
        <v>280.35000000000002</v>
      </c>
      <c r="C84" s="35">
        <v>280.3</v>
      </c>
      <c r="D84" s="29">
        <v>280.12</v>
      </c>
      <c r="E84" s="67">
        <v>280.38</v>
      </c>
      <c r="F84" s="67"/>
      <c r="G84" s="36"/>
      <c r="H84" s="36"/>
      <c r="J84" s="37">
        <v>36966</v>
      </c>
      <c r="K84" s="58">
        <v>281.14999999999998</v>
      </c>
      <c r="L84" s="39">
        <f>L83-(L$83-L$100)/17</f>
        <v>280.43176470588236</v>
      </c>
      <c r="M84" s="62">
        <f>M83-(M$83-M$114)/31</f>
        <v>280.3</v>
      </c>
      <c r="N84" s="62">
        <v>280.06</v>
      </c>
      <c r="O84" s="39"/>
      <c r="P84" s="62">
        <f>P83-(P$83-P$114)/31</f>
        <v>280.02999999999997</v>
      </c>
      <c r="Q84" s="73">
        <v>279.95</v>
      </c>
      <c r="R84" s="84">
        <v>280.06</v>
      </c>
      <c r="S84" s="91"/>
      <c r="T84" s="96">
        <v>280.2</v>
      </c>
      <c r="U84" s="54"/>
    </row>
    <row r="85" spans="1:21">
      <c r="A85" s="34">
        <v>36967</v>
      </c>
      <c r="B85" s="29">
        <v>280.36</v>
      </c>
      <c r="C85" s="35">
        <v>280.31</v>
      </c>
      <c r="D85" s="29">
        <v>280.11</v>
      </c>
      <c r="E85" s="67">
        <v>280.37</v>
      </c>
      <c r="F85" s="67"/>
      <c r="G85" s="36"/>
      <c r="H85" s="36"/>
      <c r="J85" s="37">
        <v>36967</v>
      </c>
      <c r="K85" s="58">
        <v>281.14999999999998</v>
      </c>
      <c r="L85" s="39">
        <f t="shared" ref="L85:L99" si="5">L84-(L$83-L$100)/17</f>
        <v>280.47352941176473</v>
      </c>
      <c r="M85" s="62">
        <f t="shared" ref="M85:P113" si="6">M84-(M$83-M$114)/31</f>
        <v>280.3</v>
      </c>
      <c r="N85" s="62">
        <v>280.06</v>
      </c>
      <c r="O85" s="39"/>
      <c r="P85" s="62">
        <f t="shared" si="6"/>
        <v>280.02999999999997</v>
      </c>
      <c r="Q85" s="73">
        <v>279.95</v>
      </c>
      <c r="R85" s="84">
        <v>280.06</v>
      </c>
      <c r="S85" s="91"/>
      <c r="T85" s="96">
        <v>280.2</v>
      </c>
      <c r="U85" s="54"/>
    </row>
    <row r="86" spans="1:21">
      <c r="A86" s="34">
        <v>36968</v>
      </c>
      <c r="B86" s="29">
        <v>280.36</v>
      </c>
      <c r="C86" s="35">
        <v>280.32</v>
      </c>
      <c r="D86" s="29">
        <v>280.10000000000002</v>
      </c>
      <c r="E86" s="67">
        <v>280.37</v>
      </c>
      <c r="F86" s="67"/>
      <c r="G86" s="36"/>
      <c r="H86" s="36"/>
      <c r="J86" s="37">
        <v>36968</v>
      </c>
      <c r="K86" s="58">
        <v>281.14999999999998</v>
      </c>
      <c r="L86" s="39">
        <f t="shared" si="5"/>
        <v>280.5152941176471</v>
      </c>
      <c r="M86" s="62">
        <f t="shared" si="6"/>
        <v>280.3</v>
      </c>
      <c r="N86" s="62">
        <v>280.06</v>
      </c>
      <c r="O86" s="39"/>
      <c r="P86" s="62">
        <f t="shared" si="6"/>
        <v>280.02999999999997</v>
      </c>
      <c r="Q86" s="73">
        <v>279.95</v>
      </c>
      <c r="R86" s="84">
        <v>280.06</v>
      </c>
      <c r="S86" s="91"/>
      <c r="T86" s="96">
        <v>280.2</v>
      </c>
      <c r="U86" s="54"/>
    </row>
    <row r="87" spans="1:21">
      <c r="A87" s="34">
        <v>36969</v>
      </c>
      <c r="B87" s="29">
        <v>280.35000000000002</v>
      </c>
      <c r="C87" s="35">
        <v>280.32</v>
      </c>
      <c r="D87" s="29">
        <v>280.10000000000002</v>
      </c>
      <c r="E87" s="67">
        <v>280.37</v>
      </c>
      <c r="F87" s="67"/>
      <c r="G87" s="36"/>
      <c r="H87" s="36"/>
      <c r="J87" s="37">
        <v>36969</v>
      </c>
      <c r="K87" s="58">
        <v>281.14999999999998</v>
      </c>
      <c r="L87" s="39">
        <f t="shared" si="5"/>
        <v>280.55705882352947</v>
      </c>
      <c r="M87" s="62">
        <f t="shared" si="6"/>
        <v>280.3</v>
      </c>
      <c r="N87" s="62">
        <v>280.06</v>
      </c>
      <c r="O87" s="39"/>
      <c r="P87" s="62">
        <f t="shared" si="6"/>
        <v>280.02999999999997</v>
      </c>
      <c r="Q87" s="73">
        <v>279.95</v>
      </c>
      <c r="R87" s="84">
        <v>280.06</v>
      </c>
      <c r="S87" s="91"/>
      <c r="T87" s="96">
        <v>280.2</v>
      </c>
      <c r="U87" s="54"/>
    </row>
    <row r="88" spans="1:21">
      <c r="A88" s="34">
        <v>36970</v>
      </c>
      <c r="B88" s="29">
        <v>280.33</v>
      </c>
      <c r="C88" s="35">
        <v>280.33999999999997</v>
      </c>
      <c r="D88" s="29">
        <v>280.08999999999997</v>
      </c>
      <c r="E88" s="67">
        <v>280.33999999999997</v>
      </c>
      <c r="F88" s="67"/>
      <c r="G88" s="36"/>
      <c r="H88" s="36"/>
      <c r="J88" s="37">
        <v>36970</v>
      </c>
      <c r="K88" s="58">
        <v>281.14999999999998</v>
      </c>
      <c r="L88" s="39">
        <f t="shared" si="5"/>
        <v>280.59882352941185</v>
      </c>
      <c r="M88" s="62">
        <f t="shared" si="6"/>
        <v>280.3</v>
      </c>
      <c r="N88" s="62">
        <v>280.06</v>
      </c>
      <c r="O88" s="39"/>
      <c r="P88" s="62">
        <f t="shared" si="6"/>
        <v>280.02999999999997</v>
      </c>
      <c r="Q88" s="73">
        <v>279.95</v>
      </c>
      <c r="R88" s="84">
        <v>280.06</v>
      </c>
      <c r="S88" s="91"/>
      <c r="T88" s="96">
        <v>280.2</v>
      </c>
      <c r="U88" s="54"/>
    </row>
    <row r="89" spans="1:21">
      <c r="A89" s="34">
        <v>36971</v>
      </c>
      <c r="B89" s="29">
        <v>280.32</v>
      </c>
      <c r="C89" s="35">
        <v>280.33999999999997</v>
      </c>
      <c r="D89" s="29">
        <v>280.07</v>
      </c>
      <c r="E89" s="67">
        <v>280.31</v>
      </c>
      <c r="F89" s="67"/>
      <c r="G89" s="36"/>
      <c r="H89" s="36"/>
      <c r="J89" s="37">
        <v>36971</v>
      </c>
      <c r="K89" s="58">
        <v>281.14999999999998</v>
      </c>
      <c r="L89" s="39">
        <f t="shared" si="5"/>
        <v>280.64058823529422</v>
      </c>
      <c r="M89" s="62">
        <f t="shared" si="6"/>
        <v>280.3</v>
      </c>
      <c r="N89" s="62">
        <v>280.06</v>
      </c>
      <c r="O89" s="39"/>
      <c r="P89" s="62">
        <f t="shared" si="6"/>
        <v>280.02999999999997</v>
      </c>
      <c r="Q89" s="73">
        <v>279.95</v>
      </c>
      <c r="R89" s="84">
        <v>280.06</v>
      </c>
      <c r="S89" s="91"/>
      <c r="T89" s="96">
        <v>280.2</v>
      </c>
      <c r="U89" s="54"/>
    </row>
    <row r="90" spans="1:21">
      <c r="A90" s="34">
        <v>36972</v>
      </c>
      <c r="B90" s="29">
        <v>280.3</v>
      </c>
      <c r="C90" s="35">
        <v>280.33</v>
      </c>
      <c r="D90" s="29">
        <v>280.06</v>
      </c>
      <c r="E90" s="67">
        <v>280.3</v>
      </c>
      <c r="F90" s="67"/>
      <c r="G90" s="36"/>
      <c r="H90" s="36"/>
      <c r="J90" s="37">
        <v>36972</v>
      </c>
      <c r="K90" s="58">
        <v>281.14999999999998</v>
      </c>
      <c r="L90" s="39">
        <f t="shared" si="5"/>
        <v>280.68235294117659</v>
      </c>
      <c r="M90" s="62">
        <f t="shared" si="6"/>
        <v>280.3</v>
      </c>
      <c r="N90" s="62">
        <v>280.06</v>
      </c>
      <c r="O90" s="39"/>
      <c r="P90" s="62">
        <f t="shared" si="6"/>
        <v>280.02999999999997</v>
      </c>
      <c r="Q90" s="73">
        <v>279.95</v>
      </c>
      <c r="R90" s="84">
        <v>280.06</v>
      </c>
      <c r="S90" s="91"/>
      <c r="T90" s="96">
        <v>280.2</v>
      </c>
      <c r="U90" s="54"/>
    </row>
    <row r="91" spans="1:21">
      <c r="A91" s="34">
        <v>36973</v>
      </c>
      <c r="B91" s="29">
        <v>280.27999999999997</v>
      </c>
      <c r="C91" s="35">
        <v>280.33999999999997</v>
      </c>
      <c r="D91" s="29">
        <v>280.05</v>
      </c>
      <c r="E91" s="67">
        <v>280.27999999999997</v>
      </c>
      <c r="F91" s="67"/>
      <c r="G91" s="36"/>
      <c r="H91" s="36"/>
      <c r="J91" s="37">
        <v>36973</v>
      </c>
      <c r="K91" s="58">
        <v>281.14999999999998</v>
      </c>
      <c r="L91" s="39">
        <f t="shared" si="5"/>
        <v>280.72411764705896</v>
      </c>
      <c r="M91" s="62">
        <f t="shared" si="6"/>
        <v>280.3</v>
      </c>
      <c r="N91" s="62">
        <v>280.06</v>
      </c>
      <c r="O91" s="39"/>
      <c r="P91" s="62">
        <f t="shared" si="6"/>
        <v>280.02999999999997</v>
      </c>
      <c r="Q91" s="73">
        <v>279.95</v>
      </c>
      <c r="R91" s="84">
        <v>280.06</v>
      </c>
      <c r="S91" s="91"/>
      <c r="T91" s="96">
        <v>280.2</v>
      </c>
      <c r="U91" s="54"/>
    </row>
    <row r="92" spans="1:21">
      <c r="A92" s="34">
        <v>36974</v>
      </c>
      <c r="B92" s="29">
        <v>280.26</v>
      </c>
      <c r="C92" s="35">
        <v>280.35000000000002</v>
      </c>
      <c r="D92" s="29">
        <v>280.05</v>
      </c>
      <c r="E92" s="67">
        <v>280.27</v>
      </c>
      <c r="F92" s="67"/>
      <c r="G92" s="36"/>
      <c r="H92" s="36"/>
      <c r="J92" s="37">
        <v>36974</v>
      </c>
      <c r="K92" s="58">
        <v>281.14999999999998</v>
      </c>
      <c r="L92" s="39">
        <f t="shared" si="5"/>
        <v>280.76588235294133</v>
      </c>
      <c r="M92" s="62">
        <f t="shared" si="6"/>
        <v>280.3</v>
      </c>
      <c r="N92" s="62">
        <v>280.06</v>
      </c>
      <c r="O92" s="39"/>
      <c r="P92" s="62">
        <f t="shared" si="6"/>
        <v>280.02999999999997</v>
      </c>
      <c r="Q92" s="73">
        <v>279.95</v>
      </c>
      <c r="R92" s="84">
        <v>280.06</v>
      </c>
      <c r="S92" s="91"/>
      <c r="T92" s="96">
        <v>280.2</v>
      </c>
      <c r="U92" s="54"/>
    </row>
    <row r="93" spans="1:21">
      <c r="A93" s="34">
        <v>36975</v>
      </c>
      <c r="B93" s="29">
        <v>280.24</v>
      </c>
      <c r="C93" s="35">
        <v>280.36</v>
      </c>
      <c r="D93" s="29">
        <v>280.04000000000002</v>
      </c>
      <c r="E93" s="67">
        <v>280.25</v>
      </c>
      <c r="F93" s="67"/>
      <c r="G93" s="36"/>
      <c r="H93" s="36"/>
      <c r="J93" s="37">
        <v>36975</v>
      </c>
      <c r="K93" s="58">
        <v>281.14999999999998</v>
      </c>
      <c r="L93" s="39">
        <f t="shared" si="5"/>
        <v>280.8076470588237</v>
      </c>
      <c r="M93" s="62">
        <f t="shared" si="6"/>
        <v>280.3</v>
      </c>
      <c r="N93" s="62">
        <v>280.06</v>
      </c>
      <c r="O93" s="39"/>
      <c r="P93" s="62">
        <f t="shared" si="6"/>
        <v>280.02999999999997</v>
      </c>
      <c r="Q93" s="73">
        <v>279.95</v>
      </c>
      <c r="R93" s="84">
        <v>280.06</v>
      </c>
      <c r="S93" s="91"/>
      <c r="T93" s="96">
        <v>280.2</v>
      </c>
      <c r="U93" s="54"/>
    </row>
    <row r="94" spans="1:21">
      <c r="A94" s="34">
        <v>36976</v>
      </c>
      <c r="B94" s="29">
        <v>280.22000000000003</v>
      </c>
      <c r="C94" s="35">
        <v>280.37</v>
      </c>
      <c r="D94" s="29">
        <v>280.06</v>
      </c>
      <c r="E94" s="67">
        <v>280.24</v>
      </c>
      <c r="F94" s="67"/>
      <c r="G94" s="36"/>
      <c r="H94" s="36"/>
      <c r="J94" s="37">
        <v>36976</v>
      </c>
      <c r="K94" s="58">
        <v>281.14999999999998</v>
      </c>
      <c r="L94" s="39">
        <f t="shared" si="5"/>
        <v>280.84941176470608</v>
      </c>
      <c r="M94" s="62">
        <f t="shared" si="6"/>
        <v>280.3</v>
      </c>
      <c r="N94" s="62">
        <v>280.06</v>
      </c>
      <c r="O94" s="39"/>
      <c r="P94" s="62">
        <f t="shared" si="6"/>
        <v>280.02999999999997</v>
      </c>
      <c r="Q94" s="73">
        <v>279.95</v>
      </c>
      <c r="R94" s="84">
        <v>280.06</v>
      </c>
      <c r="S94" s="91"/>
      <c r="T94" s="96">
        <v>280.2</v>
      </c>
      <c r="U94" s="54"/>
    </row>
    <row r="95" spans="1:21">
      <c r="A95" s="34">
        <v>36977</v>
      </c>
      <c r="B95" s="29">
        <v>280.20999999999998</v>
      </c>
      <c r="C95" s="35">
        <v>280.42</v>
      </c>
      <c r="D95" s="29">
        <v>280.08</v>
      </c>
      <c r="E95" s="67">
        <v>280.24</v>
      </c>
      <c r="F95" s="67"/>
      <c r="G95" s="36"/>
      <c r="H95" s="36"/>
      <c r="J95" s="37">
        <v>36977</v>
      </c>
      <c r="K95" s="58">
        <v>281.14999999999998</v>
      </c>
      <c r="L95" s="39">
        <f t="shared" si="5"/>
        <v>280.89117647058845</v>
      </c>
      <c r="M95" s="62">
        <f t="shared" si="6"/>
        <v>280.3</v>
      </c>
      <c r="N95" s="62">
        <v>280.06</v>
      </c>
      <c r="O95" s="39"/>
      <c r="P95" s="62">
        <f t="shared" si="6"/>
        <v>280.02999999999997</v>
      </c>
      <c r="Q95" s="73">
        <v>279.95</v>
      </c>
      <c r="R95" s="84">
        <v>280.06</v>
      </c>
      <c r="S95" s="91"/>
      <c r="T95" s="96">
        <v>280.2</v>
      </c>
      <c r="U95" s="54"/>
    </row>
    <row r="96" spans="1:21">
      <c r="A96" s="34">
        <v>36978</v>
      </c>
      <c r="B96" s="29">
        <v>280.2</v>
      </c>
      <c r="C96" s="35">
        <v>280.48</v>
      </c>
      <c r="D96" s="29">
        <v>280.10000000000002</v>
      </c>
      <c r="E96" s="67">
        <v>280.24</v>
      </c>
      <c r="F96" s="67"/>
      <c r="G96" s="36"/>
      <c r="H96" s="36"/>
      <c r="J96" s="37">
        <v>36978</v>
      </c>
      <c r="K96" s="58">
        <v>281.14999999999998</v>
      </c>
      <c r="L96" s="39">
        <f t="shared" si="5"/>
        <v>280.93294117647082</v>
      </c>
      <c r="M96" s="62">
        <f t="shared" si="6"/>
        <v>280.3</v>
      </c>
      <c r="N96" s="62">
        <v>280.06</v>
      </c>
      <c r="O96" s="39"/>
      <c r="P96" s="62">
        <f t="shared" si="6"/>
        <v>280.02999999999997</v>
      </c>
      <c r="Q96" s="73">
        <v>279.95</v>
      </c>
      <c r="R96" s="84">
        <v>280.06</v>
      </c>
      <c r="S96" s="91"/>
      <c r="T96" s="96">
        <v>280.2</v>
      </c>
      <c r="U96" s="54"/>
    </row>
    <row r="97" spans="1:21">
      <c r="A97" s="34">
        <v>36979</v>
      </c>
      <c r="B97" s="29">
        <v>280.2</v>
      </c>
      <c r="C97" s="35">
        <v>280.52999999999997</v>
      </c>
      <c r="D97" s="29">
        <v>280.10000000000002</v>
      </c>
      <c r="E97" s="67">
        <v>280.26</v>
      </c>
      <c r="F97" s="67"/>
      <c r="G97" s="36"/>
      <c r="H97" s="36"/>
      <c r="J97" s="37">
        <v>36979</v>
      </c>
      <c r="K97" s="58">
        <v>281.14999999999998</v>
      </c>
      <c r="L97" s="39">
        <f t="shared" si="5"/>
        <v>280.97470588235319</v>
      </c>
      <c r="M97" s="62">
        <f t="shared" si="6"/>
        <v>280.3</v>
      </c>
      <c r="N97" s="62">
        <v>280.06</v>
      </c>
      <c r="O97" s="39"/>
      <c r="P97" s="62">
        <f t="shared" si="6"/>
        <v>280.02999999999997</v>
      </c>
      <c r="Q97" s="73">
        <v>279.95</v>
      </c>
      <c r="R97" s="84">
        <v>280.06</v>
      </c>
      <c r="S97" s="91"/>
      <c r="T97" s="96">
        <v>280.2</v>
      </c>
      <c r="U97" s="54"/>
    </row>
    <row r="98" spans="1:21">
      <c r="A98" s="34">
        <v>36980</v>
      </c>
      <c r="B98" s="29">
        <v>280.2</v>
      </c>
      <c r="C98" s="35">
        <v>280.60000000000002</v>
      </c>
      <c r="D98" s="29">
        <v>280.10000000000002</v>
      </c>
      <c r="E98" s="67">
        <v>280.37</v>
      </c>
      <c r="F98" s="67"/>
      <c r="G98" s="36"/>
      <c r="H98" s="36"/>
      <c r="J98" s="37">
        <v>36980</v>
      </c>
      <c r="K98" s="58">
        <v>281.14999999999998</v>
      </c>
      <c r="L98" s="39">
        <f t="shared" si="5"/>
        <v>281.01647058823556</v>
      </c>
      <c r="M98" s="62">
        <f t="shared" si="6"/>
        <v>280.3</v>
      </c>
      <c r="N98" s="62">
        <v>280.06</v>
      </c>
      <c r="O98" s="39"/>
      <c r="P98" s="62">
        <f t="shared" si="6"/>
        <v>280.02999999999997</v>
      </c>
      <c r="Q98" s="73">
        <v>279.95</v>
      </c>
      <c r="R98" s="84">
        <v>280.06</v>
      </c>
      <c r="S98" s="91"/>
      <c r="T98" s="96">
        <v>280.2</v>
      </c>
      <c r="U98" s="54"/>
    </row>
    <row r="99" spans="1:21">
      <c r="A99" s="40">
        <v>36981</v>
      </c>
      <c r="B99" s="41">
        <v>280.2</v>
      </c>
      <c r="C99" s="42">
        <v>280.7</v>
      </c>
      <c r="D99" s="41">
        <v>280.08999999999997</v>
      </c>
      <c r="E99" s="68">
        <v>280.45999999999998</v>
      </c>
      <c r="F99" s="68"/>
      <c r="G99" s="36"/>
      <c r="H99" s="36"/>
      <c r="J99" s="37">
        <v>36981</v>
      </c>
      <c r="K99" s="58">
        <v>281.14999999999998</v>
      </c>
      <c r="L99" s="39">
        <f t="shared" si="5"/>
        <v>281.05823529411794</v>
      </c>
      <c r="M99" s="62">
        <f t="shared" si="6"/>
        <v>280.3</v>
      </c>
      <c r="N99" s="60">
        <v>280.06</v>
      </c>
      <c r="O99" s="39"/>
      <c r="P99" s="62">
        <f t="shared" si="6"/>
        <v>280.02999999999997</v>
      </c>
      <c r="Q99" s="73">
        <v>279.95</v>
      </c>
      <c r="R99" s="61">
        <v>280.06</v>
      </c>
      <c r="S99" s="91"/>
      <c r="T99" s="96">
        <v>280.2</v>
      </c>
      <c r="U99" s="54"/>
    </row>
    <row r="100" spans="1:21">
      <c r="A100" s="34">
        <v>36982</v>
      </c>
      <c r="B100" s="29">
        <v>280.3</v>
      </c>
      <c r="C100" s="35">
        <v>280.77999999999997</v>
      </c>
      <c r="D100" s="29">
        <v>280.13</v>
      </c>
      <c r="E100" s="67">
        <v>280.49</v>
      </c>
      <c r="F100" s="67"/>
      <c r="G100" s="36"/>
      <c r="H100" s="36"/>
      <c r="I100">
        <v>280.07</v>
      </c>
      <c r="J100" s="37">
        <v>36982</v>
      </c>
      <c r="K100" s="58">
        <v>281.14999999999998</v>
      </c>
      <c r="L100" s="45">
        <v>281.10000000000002</v>
      </c>
      <c r="M100" s="62">
        <f t="shared" si="6"/>
        <v>280.3</v>
      </c>
      <c r="N100" s="38">
        <f>N99-(N$99-N$129)/30</f>
        <v>280.08733333333333</v>
      </c>
      <c r="O100" s="39"/>
      <c r="P100" s="62">
        <f t="shared" si="6"/>
        <v>280.02999999999997</v>
      </c>
      <c r="Q100" s="73">
        <v>279.95</v>
      </c>
      <c r="R100" s="59">
        <f>R99-(R$99-R$129)/30</f>
        <v>280.08733333333333</v>
      </c>
      <c r="S100" s="91"/>
      <c r="T100" s="96">
        <v>280.2</v>
      </c>
      <c r="U100" s="54"/>
    </row>
    <row r="101" spans="1:21">
      <c r="A101" s="34">
        <v>36983</v>
      </c>
      <c r="B101" s="29">
        <v>280.39999999999998</v>
      </c>
      <c r="C101" s="35">
        <v>280.86</v>
      </c>
      <c r="D101" s="29">
        <v>280.25</v>
      </c>
      <c r="E101" s="67">
        <v>280.52999999999997</v>
      </c>
      <c r="F101" s="67"/>
      <c r="G101" s="36"/>
      <c r="H101" s="36"/>
      <c r="J101" s="37">
        <v>36983</v>
      </c>
      <c r="K101" s="58">
        <v>281.14999999999998</v>
      </c>
      <c r="L101" s="39">
        <v>281.10000000000002</v>
      </c>
      <c r="M101" s="62">
        <f t="shared" si="6"/>
        <v>280.3</v>
      </c>
      <c r="N101" s="38">
        <f t="shared" ref="N101:N128" si="7">N100-(N$99-N$129)/30</f>
        <v>280.11466666666666</v>
      </c>
      <c r="O101" s="39"/>
      <c r="P101" s="62">
        <f t="shared" si="6"/>
        <v>280.02999999999997</v>
      </c>
      <c r="Q101" s="73">
        <v>279.95</v>
      </c>
      <c r="R101" s="59">
        <f t="shared" ref="R101:R128" si="8">R100-(R$99-R$129)/30</f>
        <v>280.11466666666666</v>
      </c>
      <c r="S101" s="91"/>
      <c r="T101" s="96">
        <v>280.22307692307692</v>
      </c>
      <c r="U101" s="54"/>
    </row>
    <row r="102" spans="1:21">
      <c r="A102" s="34">
        <v>36984</v>
      </c>
      <c r="B102" s="29">
        <v>280.45</v>
      </c>
      <c r="C102" s="35">
        <v>280.93</v>
      </c>
      <c r="D102" s="29">
        <v>280.31</v>
      </c>
      <c r="E102" s="67">
        <v>280.57</v>
      </c>
      <c r="F102" s="67"/>
      <c r="G102" s="36"/>
      <c r="H102" s="36"/>
      <c r="J102" s="37">
        <v>36984</v>
      </c>
      <c r="K102" s="58">
        <v>281.14999999999998</v>
      </c>
      <c r="L102" s="39">
        <v>281.10000000000002</v>
      </c>
      <c r="M102" s="62">
        <f t="shared" si="6"/>
        <v>280.3</v>
      </c>
      <c r="N102" s="38">
        <f t="shared" si="7"/>
        <v>280.142</v>
      </c>
      <c r="O102" s="39"/>
      <c r="P102" s="62">
        <f t="shared" si="6"/>
        <v>280.02999999999997</v>
      </c>
      <c r="Q102" s="73">
        <v>279.95</v>
      </c>
      <c r="R102" s="59">
        <f t="shared" si="8"/>
        <v>280.142</v>
      </c>
      <c r="S102" s="91"/>
      <c r="T102" s="96">
        <v>280.24615384615385</v>
      </c>
      <c r="U102" s="54"/>
    </row>
    <row r="103" spans="1:21">
      <c r="A103" s="34">
        <v>36985</v>
      </c>
      <c r="B103" s="29">
        <v>280.54000000000002</v>
      </c>
      <c r="C103" s="35">
        <v>280.98</v>
      </c>
      <c r="D103" s="29">
        <v>280.33999999999997</v>
      </c>
      <c r="E103" s="67">
        <v>280.76</v>
      </c>
      <c r="F103" s="67"/>
      <c r="G103" s="36"/>
      <c r="H103" s="36"/>
      <c r="J103" s="37">
        <v>36985</v>
      </c>
      <c r="K103" s="58">
        <v>281.14999999999998</v>
      </c>
      <c r="L103" s="39">
        <v>281.10000000000002</v>
      </c>
      <c r="M103" s="62">
        <f t="shared" si="6"/>
        <v>280.3</v>
      </c>
      <c r="N103" s="38">
        <f t="shared" si="7"/>
        <v>280.16933333333333</v>
      </c>
      <c r="O103" s="39"/>
      <c r="P103" s="62">
        <f t="shared" si="6"/>
        <v>280.02999999999997</v>
      </c>
      <c r="Q103" s="73">
        <v>279.95</v>
      </c>
      <c r="R103" s="59">
        <f t="shared" si="8"/>
        <v>280.16933333333333</v>
      </c>
      <c r="S103" s="91"/>
      <c r="T103" s="96">
        <v>280.26923076923077</v>
      </c>
      <c r="U103" s="54"/>
    </row>
    <row r="104" spans="1:21">
      <c r="A104" s="34">
        <v>36986</v>
      </c>
      <c r="B104" s="29">
        <v>280.61</v>
      </c>
      <c r="C104" s="35">
        <v>281.08999999999997</v>
      </c>
      <c r="D104" s="29">
        <v>280.39999999999998</v>
      </c>
      <c r="E104" s="67">
        <v>280.89</v>
      </c>
      <c r="F104" s="67"/>
      <c r="G104" s="36"/>
      <c r="H104" s="36"/>
      <c r="J104" s="37">
        <v>36986</v>
      </c>
      <c r="K104" s="58">
        <v>281.14999999999998</v>
      </c>
      <c r="L104" s="39">
        <v>281.10000000000002</v>
      </c>
      <c r="M104" s="62">
        <f t="shared" si="6"/>
        <v>280.3</v>
      </c>
      <c r="N104" s="38">
        <f t="shared" si="7"/>
        <v>280.19666666666666</v>
      </c>
      <c r="O104" s="39"/>
      <c r="P104" s="62">
        <f t="shared" si="6"/>
        <v>280.02999999999997</v>
      </c>
      <c r="Q104" s="73">
        <v>279.95</v>
      </c>
      <c r="R104" s="59">
        <f t="shared" si="8"/>
        <v>280.19666666666666</v>
      </c>
      <c r="S104" s="91"/>
      <c r="T104" s="96">
        <v>280.2923076923077</v>
      </c>
      <c r="U104" s="54"/>
    </row>
    <row r="105" spans="1:21">
      <c r="A105" s="34">
        <v>36987</v>
      </c>
      <c r="B105" s="29">
        <v>280.64</v>
      </c>
      <c r="C105" s="35">
        <v>281.08</v>
      </c>
      <c r="D105" s="29">
        <v>280.44</v>
      </c>
      <c r="E105" s="67">
        <v>280.89999999999998</v>
      </c>
      <c r="F105" s="67"/>
      <c r="G105" s="36"/>
      <c r="H105" s="36"/>
      <c r="J105" s="37">
        <v>36987</v>
      </c>
      <c r="K105" s="58">
        <v>281.14999999999998</v>
      </c>
      <c r="L105" s="39">
        <v>281.10000000000002</v>
      </c>
      <c r="M105" s="62">
        <f t="shared" si="6"/>
        <v>280.3</v>
      </c>
      <c r="N105" s="38">
        <f t="shared" si="7"/>
        <v>280.22399999999999</v>
      </c>
      <c r="O105" s="39"/>
      <c r="P105" s="62">
        <f t="shared" si="6"/>
        <v>280.02999999999997</v>
      </c>
      <c r="Q105" s="73">
        <v>279.95</v>
      </c>
      <c r="R105" s="59">
        <f t="shared" si="8"/>
        <v>280.22399999999999</v>
      </c>
      <c r="S105" s="91"/>
      <c r="T105" s="96">
        <v>280.31538461538463</v>
      </c>
      <c r="U105" s="54"/>
    </row>
    <row r="106" spans="1:21">
      <c r="A106" s="34">
        <v>36988</v>
      </c>
      <c r="B106" s="29">
        <v>280.66000000000003</v>
      </c>
      <c r="C106" s="35">
        <v>281.06</v>
      </c>
      <c r="D106" s="29">
        <v>280.48</v>
      </c>
      <c r="E106" s="67">
        <v>280.93</v>
      </c>
      <c r="F106" s="67"/>
      <c r="G106" s="36"/>
      <c r="H106" s="36"/>
      <c r="J106" s="37">
        <v>36988</v>
      </c>
      <c r="K106" s="58">
        <v>281.14999999999998</v>
      </c>
      <c r="L106" s="39">
        <v>281.10000000000002</v>
      </c>
      <c r="M106" s="62">
        <f t="shared" si="6"/>
        <v>280.3</v>
      </c>
      <c r="N106" s="38">
        <f t="shared" si="7"/>
        <v>280.25133333333332</v>
      </c>
      <c r="O106" s="39"/>
      <c r="P106" s="62">
        <f t="shared" si="6"/>
        <v>280.02999999999997</v>
      </c>
      <c r="Q106" s="73">
        <v>279.95</v>
      </c>
      <c r="R106" s="59">
        <f t="shared" si="8"/>
        <v>280.25133333333332</v>
      </c>
      <c r="S106" s="91"/>
      <c r="T106" s="96">
        <v>280.33846153846156</v>
      </c>
      <c r="U106" s="54"/>
    </row>
    <row r="107" spans="1:21">
      <c r="A107" s="34">
        <v>36989</v>
      </c>
      <c r="B107" s="29">
        <v>280.70999999999998</v>
      </c>
      <c r="C107" s="35">
        <v>281.02999999999997</v>
      </c>
      <c r="D107" s="29">
        <v>280.52999999999997</v>
      </c>
      <c r="E107" s="67">
        <v>280.93</v>
      </c>
      <c r="F107" s="67"/>
      <c r="G107" s="36"/>
      <c r="H107" s="36"/>
      <c r="J107" s="37">
        <v>36989</v>
      </c>
      <c r="K107" s="58">
        <v>281.14999999999998</v>
      </c>
      <c r="L107" s="39">
        <v>281.10000000000002</v>
      </c>
      <c r="M107" s="62">
        <f t="shared" si="6"/>
        <v>280.3</v>
      </c>
      <c r="N107" s="38">
        <f t="shared" si="7"/>
        <v>280.27866666666665</v>
      </c>
      <c r="O107" s="39"/>
      <c r="P107" s="62">
        <f t="shared" si="6"/>
        <v>280.02999999999997</v>
      </c>
      <c r="Q107" s="73">
        <v>279.95</v>
      </c>
      <c r="R107" s="59">
        <f t="shared" si="8"/>
        <v>280.27866666666665</v>
      </c>
      <c r="S107" s="91"/>
      <c r="T107" s="96">
        <v>280.36153846153849</v>
      </c>
      <c r="U107" s="54"/>
    </row>
    <row r="108" spans="1:21">
      <c r="A108" s="34">
        <v>36990</v>
      </c>
      <c r="B108" s="29">
        <v>280.70999999999998</v>
      </c>
      <c r="C108" s="35">
        <v>280.98</v>
      </c>
      <c r="D108" s="29">
        <v>280.60000000000002</v>
      </c>
      <c r="E108" s="67">
        <v>280.92</v>
      </c>
      <c r="F108" s="67"/>
      <c r="G108" s="36"/>
      <c r="H108" s="36"/>
      <c r="J108" s="37">
        <v>36990</v>
      </c>
      <c r="K108" s="58">
        <v>281.14999999999998</v>
      </c>
      <c r="L108" s="39">
        <v>281.10000000000002</v>
      </c>
      <c r="M108" s="62">
        <f t="shared" si="6"/>
        <v>280.3</v>
      </c>
      <c r="N108" s="38">
        <f t="shared" si="7"/>
        <v>280.30599999999998</v>
      </c>
      <c r="O108" s="39"/>
      <c r="P108" s="62">
        <f t="shared" si="6"/>
        <v>280.02999999999997</v>
      </c>
      <c r="Q108" s="73">
        <v>279.95</v>
      </c>
      <c r="R108" s="59">
        <f t="shared" si="8"/>
        <v>280.30599999999998</v>
      </c>
      <c r="S108" s="91"/>
      <c r="T108" s="96">
        <v>280.38461538461542</v>
      </c>
      <c r="U108" s="54"/>
    </row>
    <row r="109" spans="1:21">
      <c r="A109" s="34">
        <v>36991</v>
      </c>
      <c r="B109" s="29">
        <v>280.7</v>
      </c>
      <c r="C109" s="35">
        <v>280.93</v>
      </c>
      <c r="D109" s="29">
        <v>280.69</v>
      </c>
      <c r="E109" s="67">
        <v>280.88</v>
      </c>
      <c r="F109" s="67"/>
      <c r="G109" s="36"/>
      <c r="H109" s="36"/>
      <c r="J109" s="37">
        <v>36991</v>
      </c>
      <c r="K109" s="58">
        <v>281.14999999999998</v>
      </c>
      <c r="L109" s="39">
        <v>281.10000000000002</v>
      </c>
      <c r="M109" s="62">
        <f t="shared" si="6"/>
        <v>280.3</v>
      </c>
      <c r="N109" s="38">
        <f t="shared" si="7"/>
        <v>280.33333333333331</v>
      </c>
      <c r="O109" s="39"/>
      <c r="P109" s="62">
        <f t="shared" si="6"/>
        <v>280.02999999999997</v>
      </c>
      <c r="Q109" s="73">
        <v>279.95</v>
      </c>
      <c r="R109" s="59">
        <f t="shared" si="8"/>
        <v>280.33333333333331</v>
      </c>
      <c r="S109" s="91"/>
      <c r="T109" s="96">
        <v>280.40769230769234</v>
      </c>
      <c r="U109" s="54"/>
    </row>
    <row r="110" spans="1:21">
      <c r="A110" s="34">
        <v>36992</v>
      </c>
      <c r="B110" s="29">
        <v>280.67</v>
      </c>
      <c r="C110" s="35">
        <v>280.92</v>
      </c>
      <c r="D110" s="29">
        <v>280.76</v>
      </c>
      <c r="E110" s="67">
        <v>280.83999999999997</v>
      </c>
      <c r="F110" s="67"/>
      <c r="G110" s="36"/>
      <c r="H110" s="36"/>
      <c r="J110" s="37">
        <v>36992</v>
      </c>
      <c r="K110" s="58">
        <v>281.14999999999998</v>
      </c>
      <c r="L110" s="39">
        <v>281.10000000000002</v>
      </c>
      <c r="M110" s="62">
        <f t="shared" si="6"/>
        <v>280.3</v>
      </c>
      <c r="N110" s="38">
        <f t="shared" si="7"/>
        <v>280.36066666666665</v>
      </c>
      <c r="O110" s="39"/>
      <c r="P110" s="62">
        <f t="shared" si="6"/>
        <v>280.02999999999997</v>
      </c>
      <c r="Q110" s="73">
        <v>279.95</v>
      </c>
      <c r="R110" s="59">
        <f t="shared" si="8"/>
        <v>280.36066666666665</v>
      </c>
      <c r="S110" s="91"/>
      <c r="T110" s="96">
        <v>280.43076923076927</v>
      </c>
      <c r="U110" s="54"/>
    </row>
    <row r="111" spans="1:21">
      <c r="A111" s="34">
        <v>36993</v>
      </c>
      <c r="B111" s="29">
        <v>280.68</v>
      </c>
      <c r="C111" s="35">
        <v>280.91000000000003</v>
      </c>
      <c r="D111" s="29">
        <v>280.89</v>
      </c>
      <c r="E111" s="67">
        <v>280.79000000000002</v>
      </c>
      <c r="F111" s="67"/>
      <c r="G111" s="36"/>
      <c r="H111" s="36"/>
      <c r="J111" s="37">
        <v>36993</v>
      </c>
      <c r="K111" s="58">
        <v>281.14999999999998</v>
      </c>
      <c r="L111" s="39">
        <v>281.10000000000002</v>
      </c>
      <c r="M111" s="62">
        <f t="shared" si="6"/>
        <v>280.3</v>
      </c>
      <c r="N111" s="38">
        <f t="shared" si="7"/>
        <v>280.38799999999998</v>
      </c>
      <c r="O111" s="39"/>
      <c r="P111" s="62">
        <f t="shared" si="6"/>
        <v>280.02999999999997</v>
      </c>
      <c r="Q111" s="73">
        <v>279.95</v>
      </c>
      <c r="R111" s="59">
        <f t="shared" si="8"/>
        <v>280.38799999999998</v>
      </c>
      <c r="S111" s="91"/>
      <c r="T111" s="96">
        <v>280.4538461538462</v>
      </c>
      <c r="U111" s="54"/>
    </row>
    <row r="112" spans="1:21">
      <c r="A112" s="34">
        <v>36994</v>
      </c>
      <c r="B112" s="29">
        <v>280.70999999999998</v>
      </c>
      <c r="C112" s="35">
        <v>280.89</v>
      </c>
      <c r="D112" s="29">
        <v>281.02999999999997</v>
      </c>
      <c r="E112" s="67">
        <v>280.73</v>
      </c>
      <c r="F112" s="67"/>
      <c r="G112" s="36"/>
      <c r="H112" s="36"/>
      <c r="J112" s="37">
        <v>36994</v>
      </c>
      <c r="K112" s="58">
        <v>281.14999999999998</v>
      </c>
      <c r="L112" s="39">
        <v>281.10000000000002</v>
      </c>
      <c r="M112" s="62">
        <f t="shared" si="6"/>
        <v>280.3</v>
      </c>
      <c r="N112" s="38">
        <f t="shared" si="7"/>
        <v>280.41533333333331</v>
      </c>
      <c r="O112" s="39"/>
      <c r="P112" s="62">
        <f t="shared" si="6"/>
        <v>280.02999999999997</v>
      </c>
      <c r="Q112" s="73">
        <v>279.95</v>
      </c>
      <c r="R112" s="59">
        <f t="shared" si="8"/>
        <v>280.41533333333331</v>
      </c>
      <c r="S112" s="91"/>
      <c r="T112" s="96">
        <v>280.47692307692313</v>
      </c>
      <c r="U112" s="54"/>
    </row>
    <row r="113" spans="1:21">
      <c r="A113" s="34">
        <v>36995</v>
      </c>
      <c r="B113" s="29">
        <v>280.76</v>
      </c>
      <c r="C113" s="35">
        <v>280.89</v>
      </c>
      <c r="D113" s="29">
        <v>281.05</v>
      </c>
      <c r="E113" s="67">
        <v>280.67</v>
      </c>
      <c r="F113" s="67"/>
      <c r="G113" s="36"/>
      <c r="H113" s="36"/>
      <c r="J113" s="37">
        <v>36995</v>
      </c>
      <c r="K113" s="58">
        <v>281.14999999999998</v>
      </c>
      <c r="L113" s="39">
        <v>281.10000000000002</v>
      </c>
      <c r="M113" s="62">
        <f t="shared" si="6"/>
        <v>280.3</v>
      </c>
      <c r="N113" s="38">
        <f t="shared" si="7"/>
        <v>280.44266666666664</v>
      </c>
      <c r="O113" s="39"/>
      <c r="P113" s="62">
        <f t="shared" si="6"/>
        <v>280.02999999999997</v>
      </c>
      <c r="Q113" s="73">
        <v>279.95</v>
      </c>
      <c r="R113" s="59">
        <f t="shared" si="8"/>
        <v>280.44266666666664</v>
      </c>
      <c r="S113" s="91"/>
      <c r="T113" s="96">
        <v>280.5</v>
      </c>
      <c r="U113" s="54"/>
    </row>
    <row r="114" spans="1:21">
      <c r="A114" s="34">
        <v>36996</v>
      </c>
      <c r="B114" s="29">
        <v>280.77999999999997</v>
      </c>
      <c r="C114" s="35">
        <v>280.89999999999998</v>
      </c>
      <c r="D114" s="29">
        <v>281.06</v>
      </c>
      <c r="E114" s="67">
        <v>280.64999999999998</v>
      </c>
      <c r="F114" s="67"/>
      <c r="G114" s="36"/>
      <c r="H114" s="36"/>
      <c r="I114">
        <v>280.47000000000003</v>
      </c>
      <c r="J114" s="37">
        <v>36996</v>
      </c>
      <c r="K114" s="58">
        <v>281.14999999999998</v>
      </c>
      <c r="L114" s="39">
        <v>281.10000000000002</v>
      </c>
      <c r="M114" s="60">
        <v>280.3</v>
      </c>
      <c r="N114" s="38">
        <f t="shared" si="7"/>
        <v>280.46999999999997</v>
      </c>
      <c r="O114" s="45"/>
      <c r="P114" s="45">
        <v>280.02999999999997</v>
      </c>
      <c r="Q114" s="72">
        <v>279.95</v>
      </c>
      <c r="R114" s="59">
        <f t="shared" si="8"/>
        <v>280.46999999999997</v>
      </c>
      <c r="S114" s="91"/>
      <c r="T114" s="96">
        <v>280.5</v>
      </c>
      <c r="U114" s="54"/>
    </row>
    <row r="115" spans="1:21">
      <c r="A115" s="34">
        <v>36997</v>
      </c>
      <c r="B115" s="29">
        <v>280.81</v>
      </c>
      <c r="C115" s="35">
        <v>280.89999999999998</v>
      </c>
      <c r="D115" s="29">
        <v>281.05</v>
      </c>
      <c r="E115" s="67">
        <v>280.66000000000003</v>
      </c>
      <c r="F115" s="67"/>
      <c r="G115" s="36"/>
      <c r="H115" s="36"/>
      <c r="J115" s="37">
        <v>36997</v>
      </c>
      <c r="K115" s="58">
        <v>281.14999999999998</v>
      </c>
      <c r="L115" s="39">
        <v>281.10000000000002</v>
      </c>
      <c r="M115" s="38">
        <f>M114-(M$114-M$135)/21</f>
        <v>280.33333333333337</v>
      </c>
      <c r="N115" s="38">
        <f t="shared" si="7"/>
        <v>280.4973333333333</v>
      </c>
      <c r="O115" s="39"/>
      <c r="P115" s="39">
        <f>P114-(P$114-P$144)/30</f>
        <v>280.04899999999998</v>
      </c>
      <c r="Q115" s="62">
        <f>Q114-(Q$114-Q$161)/47</f>
        <v>279.95957446808512</v>
      </c>
      <c r="R115" s="59">
        <f t="shared" si="8"/>
        <v>280.4973333333333</v>
      </c>
      <c r="S115" s="91"/>
      <c r="T115" s="96">
        <v>280.52857142857141</v>
      </c>
      <c r="U115" s="54"/>
    </row>
    <row r="116" spans="1:21">
      <c r="A116" s="34">
        <v>36998</v>
      </c>
      <c r="B116" s="29">
        <v>280.83</v>
      </c>
      <c r="C116" s="35">
        <v>280.89</v>
      </c>
      <c r="D116" s="29">
        <v>281.04000000000002</v>
      </c>
      <c r="E116" s="67">
        <v>280.69</v>
      </c>
      <c r="F116" s="67"/>
      <c r="G116" s="36"/>
      <c r="H116" s="36"/>
      <c r="J116" s="37">
        <v>36998</v>
      </c>
      <c r="K116" s="58">
        <v>281.14999999999998</v>
      </c>
      <c r="L116" s="39">
        <v>281.10000000000002</v>
      </c>
      <c r="M116" s="38">
        <f t="shared" ref="M116:M134" si="9">M115-(M$114-M$135)/21</f>
        <v>280.36666666666673</v>
      </c>
      <c r="N116" s="38">
        <f t="shared" si="7"/>
        <v>280.52466666666663</v>
      </c>
      <c r="O116" s="39"/>
      <c r="P116" s="39">
        <f t="shared" ref="P116:P143" si="10">P115-(P$114-P$144)/30</f>
        <v>280.06799999999998</v>
      </c>
      <c r="Q116" s="62">
        <f t="shared" ref="Q116:Q160" si="11">Q115-(Q$114-Q$161)/47</f>
        <v>279.96914893617026</v>
      </c>
      <c r="R116" s="59">
        <f t="shared" si="8"/>
        <v>280.52466666666663</v>
      </c>
      <c r="S116" s="91"/>
      <c r="T116" s="96">
        <v>280.55714285714282</v>
      </c>
      <c r="U116" s="54"/>
    </row>
    <row r="117" spans="1:21">
      <c r="A117" s="34">
        <v>36999</v>
      </c>
      <c r="B117" s="29">
        <v>280.83</v>
      </c>
      <c r="C117" s="35">
        <v>280.89</v>
      </c>
      <c r="D117" s="29">
        <v>281.04000000000002</v>
      </c>
      <c r="E117" s="67">
        <v>280.73</v>
      </c>
      <c r="F117" s="67"/>
      <c r="G117" s="36"/>
      <c r="H117" s="36"/>
      <c r="J117" s="37">
        <v>36999</v>
      </c>
      <c r="K117" s="58">
        <v>281.14999999999998</v>
      </c>
      <c r="L117" s="39">
        <v>281.10000000000002</v>
      </c>
      <c r="M117" s="38">
        <f t="shared" si="9"/>
        <v>280.40000000000009</v>
      </c>
      <c r="N117" s="38">
        <f t="shared" si="7"/>
        <v>280.55199999999996</v>
      </c>
      <c r="O117" s="39"/>
      <c r="P117" s="39">
        <f t="shared" si="10"/>
        <v>280.08699999999999</v>
      </c>
      <c r="Q117" s="62">
        <f t="shared" si="11"/>
        <v>279.97872340425539</v>
      </c>
      <c r="R117" s="59">
        <f t="shared" si="8"/>
        <v>280.55199999999996</v>
      </c>
      <c r="S117" s="91"/>
      <c r="T117" s="96">
        <v>280.58571428571423</v>
      </c>
      <c r="U117" s="54"/>
    </row>
    <row r="118" spans="1:21">
      <c r="A118" s="34">
        <v>37000</v>
      </c>
      <c r="B118" s="29">
        <v>280.81</v>
      </c>
      <c r="C118" s="35">
        <v>280.89</v>
      </c>
      <c r="D118" s="29">
        <v>281.04000000000002</v>
      </c>
      <c r="E118" s="67">
        <v>280.77999999999997</v>
      </c>
      <c r="F118" s="67"/>
      <c r="G118" s="36"/>
      <c r="H118" s="36"/>
      <c r="J118" s="37">
        <v>37000</v>
      </c>
      <c r="K118" s="58">
        <v>281.14999999999998</v>
      </c>
      <c r="L118" s="39">
        <v>281.10000000000002</v>
      </c>
      <c r="M118" s="38">
        <f t="shared" si="9"/>
        <v>280.43333333333345</v>
      </c>
      <c r="N118" s="38">
        <f t="shared" si="7"/>
        <v>280.5793333333333</v>
      </c>
      <c r="O118" s="39"/>
      <c r="P118" s="39">
        <f t="shared" si="10"/>
        <v>280.10599999999999</v>
      </c>
      <c r="Q118" s="62">
        <f t="shared" si="11"/>
        <v>279.98829787234052</v>
      </c>
      <c r="R118" s="59">
        <f t="shared" si="8"/>
        <v>280.5793333333333</v>
      </c>
      <c r="S118" s="91"/>
      <c r="T118" s="96">
        <v>280.61428571428564</v>
      </c>
      <c r="U118" s="54"/>
    </row>
    <row r="119" spans="1:21">
      <c r="A119" s="34">
        <v>37001</v>
      </c>
      <c r="B119" s="29">
        <v>280.81</v>
      </c>
      <c r="C119" s="35">
        <v>280.89999999999998</v>
      </c>
      <c r="D119" s="29">
        <v>281.04000000000002</v>
      </c>
      <c r="E119" s="67">
        <v>280.83</v>
      </c>
      <c r="F119" s="67"/>
      <c r="G119" s="36"/>
      <c r="H119" s="36"/>
      <c r="J119" s="37">
        <v>37001</v>
      </c>
      <c r="K119" s="58">
        <v>281.14999999999998</v>
      </c>
      <c r="L119" s="39">
        <v>281.10000000000002</v>
      </c>
      <c r="M119" s="38">
        <f t="shared" si="9"/>
        <v>280.46666666666681</v>
      </c>
      <c r="N119" s="38">
        <f t="shared" si="7"/>
        <v>280.60666666666663</v>
      </c>
      <c r="O119" s="39"/>
      <c r="P119" s="39">
        <f t="shared" si="10"/>
        <v>280.125</v>
      </c>
      <c r="Q119" s="62">
        <f t="shared" si="11"/>
        <v>279.99787234042566</v>
      </c>
      <c r="R119" s="59">
        <f t="shared" si="8"/>
        <v>280.60666666666663</v>
      </c>
      <c r="S119" s="91"/>
      <c r="T119" s="96">
        <v>280.64285714285705</v>
      </c>
      <c r="U119" s="54"/>
    </row>
    <row r="120" spans="1:21">
      <c r="A120" s="34">
        <v>37002</v>
      </c>
      <c r="B120" s="29">
        <v>280.8</v>
      </c>
      <c r="C120" s="35">
        <v>280.92</v>
      </c>
      <c r="D120" s="29">
        <v>281.04000000000002</v>
      </c>
      <c r="E120" s="67">
        <v>280.92</v>
      </c>
      <c r="F120" s="67"/>
      <c r="G120" s="36"/>
      <c r="H120" s="36"/>
      <c r="J120" s="37">
        <v>37002</v>
      </c>
      <c r="K120" s="58">
        <v>281.14999999999998</v>
      </c>
      <c r="L120" s="39">
        <v>281.10000000000002</v>
      </c>
      <c r="M120" s="38">
        <f t="shared" si="9"/>
        <v>280.50000000000017</v>
      </c>
      <c r="N120" s="38">
        <f t="shared" si="7"/>
        <v>280.63399999999996</v>
      </c>
      <c r="O120" s="39"/>
      <c r="P120" s="39">
        <f t="shared" si="10"/>
        <v>280.14400000000001</v>
      </c>
      <c r="Q120" s="62">
        <f t="shared" si="11"/>
        <v>280.00744680851079</v>
      </c>
      <c r="R120" s="59">
        <f t="shared" si="8"/>
        <v>280.63399999999996</v>
      </c>
      <c r="S120" s="91"/>
      <c r="T120" s="96">
        <v>280.67142857142846</v>
      </c>
      <c r="U120" s="54"/>
    </row>
    <row r="121" spans="1:21">
      <c r="A121" s="34">
        <v>37003</v>
      </c>
      <c r="B121" s="29">
        <v>280.82</v>
      </c>
      <c r="C121" s="35">
        <v>280.94</v>
      </c>
      <c r="D121" s="29">
        <v>281.04000000000002</v>
      </c>
      <c r="E121" s="67">
        <v>280.94</v>
      </c>
      <c r="F121" s="67"/>
      <c r="G121" s="36"/>
      <c r="H121" s="36"/>
      <c r="J121" s="37">
        <v>37003</v>
      </c>
      <c r="K121" s="58">
        <v>281.14999999999998</v>
      </c>
      <c r="L121" s="39">
        <v>281.10000000000002</v>
      </c>
      <c r="M121" s="38">
        <f t="shared" si="9"/>
        <v>280.53333333333353</v>
      </c>
      <c r="N121" s="38">
        <f t="shared" si="7"/>
        <v>280.66133333333329</v>
      </c>
      <c r="O121" s="39"/>
      <c r="P121" s="39">
        <f t="shared" si="10"/>
        <v>280.16300000000001</v>
      </c>
      <c r="Q121" s="62">
        <f t="shared" si="11"/>
        <v>280.01702127659593</v>
      </c>
      <c r="R121" s="59">
        <f t="shared" si="8"/>
        <v>280.66133333333329</v>
      </c>
      <c r="S121" s="91"/>
      <c r="T121" s="96">
        <v>280.7</v>
      </c>
      <c r="U121" s="54"/>
    </row>
    <row r="122" spans="1:21">
      <c r="A122" s="34">
        <v>37004</v>
      </c>
      <c r="B122" s="29">
        <v>280.83</v>
      </c>
      <c r="C122" s="35">
        <v>280.95</v>
      </c>
      <c r="D122" s="29">
        <v>281.02999999999997</v>
      </c>
      <c r="E122" s="67">
        <v>280.97000000000003</v>
      </c>
      <c r="F122" s="67"/>
      <c r="G122" s="36"/>
      <c r="H122" s="36"/>
      <c r="J122" s="37">
        <v>37004</v>
      </c>
      <c r="K122" s="58">
        <v>281.14999999999998</v>
      </c>
      <c r="L122" s="39">
        <v>281.10000000000002</v>
      </c>
      <c r="M122" s="38">
        <f t="shared" si="9"/>
        <v>280.56666666666689</v>
      </c>
      <c r="N122" s="38">
        <f t="shared" si="7"/>
        <v>280.68866666666662</v>
      </c>
      <c r="O122" s="39"/>
      <c r="P122" s="39">
        <f t="shared" si="10"/>
        <v>280.18200000000002</v>
      </c>
      <c r="Q122" s="62">
        <f t="shared" si="11"/>
        <v>280.02659574468106</v>
      </c>
      <c r="R122" s="59">
        <f t="shared" si="8"/>
        <v>280.68866666666662</v>
      </c>
      <c r="S122" s="91"/>
      <c r="T122" s="96">
        <v>280.72857142857129</v>
      </c>
      <c r="U122" s="54"/>
    </row>
    <row r="123" spans="1:21">
      <c r="A123" s="34">
        <v>37005</v>
      </c>
      <c r="B123" s="29">
        <v>280.86</v>
      </c>
      <c r="C123" s="35">
        <v>280.95999999999998</v>
      </c>
      <c r="D123" s="29">
        <v>280.99</v>
      </c>
      <c r="E123" s="67">
        <v>280.95</v>
      </c>
      <c r="F123" s="67"/>
      <c r="G123" s="36"/>
      <c r="H123" s="36"/>
      <c r="J123" s="37">
        <v>37005</v>
      </c>
      <c r="K123" s="58">
        <v>281.14999999999998</v>
      </c>
      <c r="L123" s="39">
        <v>281.10000000000002</v>
      </c>
      <c r="M123" s="38">
        <f t="shared" si="9"/>
        <v>280.60000000000025</v>
      </c>
      <c r="N123" s="38">
        <f t="shared" si="7"/>
        <v>280.71599999999995</v>
      </c>
      <c r="O123" s="39"/>
      <c r="P123" s="39">
        <f t="shared" si="10"/>
        <v>280.20100000000002</v>
      </c>
      <c r="Q123" s="62">
        <f t="shared" si="11"/>
        <v>280.03617021276619</v>
      </c>
      <c r="R123" s="59">
        <f t="shared" si="8"/>
        <v>280.71599999999995</v>
      </c>
      <c r="S123" s="91"/>
      <c r="T123" s="96">
        <v>280.7571428571427</v>
      </c>
      <c r="U123" s="54"/>
    </row>
    <row r="124" spans="1:21">
      <c r="A124" s="34">
        <v>37006</v>
      </c>
      <c r="B124" s="29">
        <v>280.87</v>
      </c>
      <c r="C124" s="35">
        <v>280.95</v>
      </c>
      <c r="D124" s="29">
        <v>280.94</v>
      </c>
      <c r="E124" s="67">
        <v>280.92</v>
      </c>
      <c r="F124" s="67"/>
      <c r="G124" s="36"/>
      <c r="H124" s="36"/>
      <c r="J124" s="37">
        <v>37006</v>
      </c>
      <c r="K124" s="58">
        <v>281.14999999999998</v>
      </c>
      <c r="L124" s="39">
        <v>281.10000000000002</v>
      </c>
      <c r="M124" s="38">
        <f t="shared" si="9"/>
        <v>280.63333333333361</v>
      </c>
      <c r="N124" s="38">
        <f t="shared" si="7"/>
        <v>280.74333333333328</v>
      </c>
      <c r="O124" s="39"/>
      <c r="P124" s="39">
        <f t="shared" si="10"/>
        <v>280.22000000000003</v>
      </c>
      <c r="Q124" s="62">
        <f t="shared" si="11"/>
        <v>280.04574468085133</v>
      </c>
      <c r="R124" s="59">
        <f t="shared" si="8"/>
        <v>280.74333333333328</v>
      </c>
      <c r="S124" s="91"/>
      <c r="T124" s="96">
        <v>280.78571428571411</v>
      </c>
      <c r="U124" s="54"/>
    </row>
    <row r="125" spans="1:21">
      <c r="A125" s="34">
        <v>37007</v>
      </c>
      <c r="B125" s="29">
        <v>280.83999999999997</v>
      </c>
      <c r="C125" s="35">
        <v>280.92</v>
      </c>
      <c r="D125" s="29">
        <v>280.92</v>
      </c>
      <c r="E125" s="67">
        <v>280.93</v>
      </c>
      <c r="F125" s="67"/>
      <c r="G125" s="36"/>
      <c r="H125" s="36"/>
      <c r="J125" s="37">
        <v>37007</v>
      </c>
      <c r="K125" s="58">
        <v>281.14999999999998</v>
      </c>
      <c r="L125" s="39">
        <v>281.10000000000002</v>
      </c>
      <c r="M125" s="38">
        <f t="shared" si="9"/>
        <v>280.66666666666697</v>
      </c>
      <c r="N125" s="38">
        <f t="shared" si="7"/>
        <v>280.77066666666661</v>
      </c>
      <c r="O125" s="39"/>
      <c r="P125" s="39">
        <f t="shared" si="10"/>
        <v>280.23900000000003</v>
      </c>
      <c r="Q125" s="62">
        <f t="shared" si="11"/>
        <v>280.05531914893646</v>
      </c>
      <c r="R125" s="59">
        <f t="shared" si="8"/>
        <v>280.77066666666661</v>
      </c>
      <c r="S125" s="91"/>
      <c r="T125" s="96">
        <v>280.81428571428552</v>
      </c>
      <c r="U125" s="54"/>
    </row>
    <row r="126" spans="1:21">
      <c r="A126" s="34">
        <v>37008</v>
      </c>
      <c r="B126" s="29">
        <v>280.82</v>
      </c>
      <c r="C126" s="35">
        <v>280.89999999999998</v>
      </c>
      <c r="D126" s="29">
        <v>280.89999999999998</v>
      </c>
      <c r="E126" s="67">
        <v>280.93</v>
      </c>
      <c r="F126" s="67"/>
      <c r="G126" s="36"/>
      <c r="H126" s="36"/>
      <c r="J126" s="37">
        <v>37008</v>
      </c>
      <c r="K126" s="58">
        <v>281.14999999999998</v>
      </c>
      <c r="L126" s="39">
        <v>281.10000000000002</v>
      </c>
      <c r="M126" s="38">
        <f t="shared" si="9"/>
        <v>280.70000000000033</v>
      </c>
      <c r="N126" s="38">
        <f t="shared" si="7"/>
        <v>280.79799999999994</v>
      </c>
      <c r="O126" s="39"/>
      <c r="P126" s="39">
        <f t="shared" si="10"/>
        <v>280.25800000000004</v>
      </c>
      <c r="Q126" s="62">
        <f t="shared" si="11"/>
        <v>280.0648936170216</v>
      </c>
      <c r="R126" s="59">
        <f t="shared" si="8"/>
        <v>280.79799999999994</v>
      </c>
      <c r="S126" s="91"/>
      <c r="T126" s="96">
        <v>280.84285714285693</v>
      </c>
      <c r="U126" s="54"/>
    </row>
    <row r="127" spans="1:21">
      <c r="A127" s="34">
        <v>37009</v>
      </c>
      <c r="B127" s="29">
        <v>280.82</v>
      </c>
      <c r="C127" s="35">
        <v>280.94</v>
      </c>
      <c r="D127" s="29">
        <v>280.87</v>
      </c>
      <c r="E127" s="67">
        <v>280.92</v>
      </c>
      <c r="F127" s="67"/>
      <c r="G127" s="36"/>
      <c r="H127" s="36"/>
      <c r="J127" s="37">
        <v>37009</v>
      </c>
      <c r="K127" s="58">
        <v>281.14999999999998</v>
      </c>
      <c r="L127" s="39">
        <v>281.10000000000002</v>
      </c>
      <c r="M127" s="38">
        <f t="shared" si="9"/>
        <v>280.73333333333369</v>
      </c>
      <c r="N127" s="38">
        <f t="shared" si="7"/>
        <v>280.82533333333328</v>
      </c>
      <c r="O127" s="39"/>
      <c r="P127" s="39">
        <f t="shared" si="10"/>
        <v>280.27700000000004</v>
      </c>
      <c r="Q127" s="62">
        <f t="shared" si="11"/>
        <v>280.07446808510673</v>
      </c>
      <c r="R127" s="59">
        <f t="shared" si="8"/>
        <v>280.82533333333328</v>
      </c>
      <c r="S127" s="91"/>
      <c r="T127" s="96">
        <v>280.87142857142834</v>
      </c>
      <c r="U127" s="54"/>
    </row>
    <row r="128" spans="1:21">
      <c r="A128" s="34">
        <v>37010</v>
      </c>
      <c r="B128" s="29">
        <v>280.85000000000002</v>
      </c>
      <c r="C128" s="35">
        <v>280.95999999999998</v>
      </c>
      <c r="D128" s="29">
        <v>280.87</v>
      </c>
      <c r="E128" s="67">
        <v>280.91000000000003</v>
      </c>
      <c r="F128" s="67"/>
      <c r="G128" s="36"/>
      <c r="H128" s="36"/>
      <c r="J128" s="37">
        <v>37010</v>
      </c>
      <c r="K128" s="58">
        <v>281.14999999999998</v>
      </c>
      <c r="L128" s="39">
        <v>281.10000000000002</v>
      </c>
      <c r="M128" s="38">
        <f t="shared" si="9"/>
        <v>280.76666666666705</v>
      </c>
      <c r="N128" s="38">
        <f t="shared" si="7"/>
        <v>280.85266666666661</v>
      </c>
      <c r="O128" s="39"/>
      <c r="P128" s="39">
        <f t="shared" si="10"/>
        <v>280.29600000000005</v>
      </c>
      <c r="Q128" s="62">
        <f t="shared" si="11"/>
        <v>280.08404255319186</v>
      </c>
      <c r="R128" s="59">
        <f t="shared" si="8"/>
        <v>280.85266666666661</v>
      </c>
      <c r="S128" s="91"/>
      <c r="T128" s="96">
        <v>280.89999999999998</v>
      </c>
      <c r="U128" s="54"/>
    </row>
    <row r="129" spans="1:21">
      <c r="A129" s="44">
        <v>37011</v>
      </c>
      <c r="B129" s="41">
        <v>280.85000000000002</v>
      </c>
      <c r="C129" s="42">
        <v>280.97000000000003</v>
      </c>
      <c r="D129" s="41">
        <v>280.86</v>
      </c>
      <c r="E129" s="68">
        <v>280.89</v>
      </c>
      <c r="F129" s="68"/>
      <c r="G129" s="36"/>
      <c r="H129" s="36"/>
      <c r="J129" s="37">
        <v>37011</v>
      </c>
      <c r="K129" s="58">
        <v>281.14999999999998</v>
      </c>
      <c r="L129" s="39">
        <v>281.10000000000002</v>
      </c>
      <c r="M129" s="38">
        <f t="shared" si="9"/>
        <v>280.80000000000041</v>
      </c>
      <c r="N129" s="49">
        <v>280.88</v>
      </c>
      <c r="O129" s="39"/>
      <c r="P129" s="39">
        <f t="shared" si="10"/>
        <v>280.31500000000005</v>
      </c>
      <c r="Q129" s="62">
        <f t="shared" si="11"/>
        <v>280.093617021277</v>
      </c>
      <c r="R129" s="61">
        <v>280.88</v>
      </c>
      <c r="S129" s="91"/>
      <c r="T129" s="96">
        <v>280.89999999999998</v>
      </c>
      <c r="U129" s="54"/>
    </row>
    <row r="130" spans="1:21">
      <c r="A130" s="34">
        <v>37012</v>
      </c>
      <c r="B130" s="29">
        <v>280.85000000000002</v>
      </c>
      <c r="C130" s="35">
        <v>280.95</v>
      </c>
      <c r="D130" s="29">
        <v>280.87</v>
      </c>
      <c r="E130" s="67">
        <v>280.88</v>
      </c>
      <c r="F130" s="67"/>
      <c r="G130" s="36"/>
      <c r="H130" s="36"/>
      <c r="I130">
        <v>280.87</v>
      </c>
      <c r="J130" s="37">
        <v>37012</v>
      </c>
      <c r="K130" s="58">
        <v>281.14999999999998</v>
      </c>
      <c r="L130" s="39">
        <v>281.10000000000002</v>
      </c>
      <c r="M130" s="38">
        <f t="shared" si="9"/>
        <v>280.83333333333377</v>
      </c>
      <c r="N130" s="38">
        <f>N129-(N$129-N$160)/31</f>
        <v>280.87516129032258</v>
      </c>
      <c r="O130" s="39"/>
      <c r="P130" s="39">
        <f t="shared" si="10"/>
        <v>280.33400000000006</v>
      </c>
      <c r="Q130" s="62">
        <f t="shared" si="11"/>
        <v>280.10319148936213</v>
      </c>
      <c r="R130" s="59">
        <f>R129-(R$129-R$160)/31</f>
        <v>280.87516129032258</v>
      </c>
      <c r="S130" s="91"/>
      <c r="T130" s="96">
        <v>280.89677419354837</v>
      </c>
      <c r="U130" s="101">
        <v>280.89999999999998</v>
      </c>
    </row>
    <row r="131" spans="1:21">
      <c r="A131" s="34">
        <v>37013</v>
      </c>
      <c r="B131" s="29">
        <v>280.83999999999997</v>
      </c>
      <c r="C131" s="35">
        <v>280.94</v>
      </c>
      <c r="D131" s="29">
        <v>280.88</v>
      </c>
      <c r="E131" s="67">
        <v>280.87</v>
      </c>
      <c r="F131" s="67"/>
      <c r="G131" s="36"/>
      <c r="H131" s="36"/>
      <c r="J131" s="37">
        <v>37013</v>
      </c>
      <c r="K131" s="58">
        <v>281.14999999999998</v>
      </c>
      <c r="L131" s="39">
        <v>281.10000000000002</v>
      </c>
      <c r="M131" s="38">
        <f t="shared" si="9"/>
        <v>280.86666666666713</v>
      </c>
      <c r="N131" s="38">
        <f t="shared" ref="N131:N159" si="12">N130-(N$129-N$160)/31</f>
        <v>280.87032258064517</v>
      </c>
      <c r="O131" s="39"/>
      <c r="P131" s="39">
        <f t="shared" si="10"/>
        <v>280.35300000000007</v>
      </c>
      <c r="Q131" s="62">
        <f t="shared" si="11"/>
        <v>280.11276595744727</v>
      </c>
      <c r="R131" s="59">
        <f t="shared" ref="R131:R159" si="13">R130-(R$129-R$160)/31</f>
        <v>280.87032258064517</v>
      </c>
      <c r="S131" s="91"/>
      <c r="T131" s="96">
        <v>280.89354838709676</v>
      </c>
      <c r="U131" s="101"/>
    </row>
    <row r="132" spans="1:21">
      <c r="A132" s="34">
        <v>37014</v>
      </c>
      <c r="B132" s="29">
        <v>280.83</v>
      </c>
      <c r="C132" s="35">
        <v>280.94</v>
      </c>
      <c r="D132" s="29">
        <v>280.89</v>
      </c>
      <c r="E132" s="67">
        <v>280.85000000000002</v>
      </c>
      <c r="F132" s="67"/>
      <c r="G132" s="36"/>
      <c r="H132" s="36"/>
      <c r="J132" s="37">
        <v>37014</v>
      </c>
      <c r="K132" s="58">
        <v>281.14999999999998</v>
      </c>
      <c r="L132" s="39">
        <v>281.10000000000002</v>
      </c>
      <c r="M132" s="38">
        <f t="shared" si="9"/>
        <v>280.90000000000049</v>
      </c>
      <c r="N132" s="38">
        <f t="shared" si="12"/>
        <v>280.86548387096775</v>
      </c>
      <c r="O132" s="45">
        <v>280.89999999999998</v>
      </c>
      <c r="P132" s="39">
        <f t="shared" si="10"/>
        <v>280.37200000000007</v>
      </c>
      <c r="Q132" s="62">
        <f t="shared" si="11"/>
        <v>280.1223404255324</v>
      </c>
      <c r="R132" s="59">
        <f t="shared" si="13"/>
        <v>280.86548387096775</v>
      </c>
      <c r="S132" s="93">
        <v>280.89999999999998</v>
      </c>
      <c r="T132" s="96">
        <v>280.89032258064515</v>
      </c>
      <c r="U132" s="101"/>
    </row>
    <row r="133" spans="1:21">
      <c r="A133" s="34">
        <v>37015</v>
      </c>
      <c r="B133" s="29">
        <v>280.81</v>
      </c>
      <c r="C133" s="35">
        <v>280.93</v>
      </c>
      <c r="D133" s="29">
        <v>280.94</v>
      </c>
      <c r="E133" s="67">
        <v>280.81</v>
      </c>
      <c r="F133" s="67"/>
      <c r="G133" s="36"/>
      <c r="H133" s="36"/>
      <c r="J133" s="37">
        <v>37015</v>
      </c>
      <c r="K133" s="58">
        <v>281.14999999999998</v>
      </c>
      <c r="L133" s="39">
        <v>281.10000000000002</v>
      </c>
      <c r="M133" s="38">
        <f t="shared" si="9"/>
        <v>280.93333333333385</v>
      </c>
      <c r="N133" s="38">
        <f t="shared" si="12"/>
        <v>280.86064516129034</v>
      </c>
      <c r="O133" s="39">
        <f>O132-(O$132-O$176)/44</f>
        <v>280.8981818181818</v>
      </c>
      <c r="P133" s="39">
        <f t="shared" si="10"/>
        <v>280.39100000000008</v>
      </c>
      <c r="Q133" s="62">
        <f t="shared" si="11"/>
        <v>280.13191489361753</v>
      </c>
      <c r="R133" s="59">
        <f t="shared" si="13"/>
        <v>280.86064516129034</v>
      </c>
      <c r="S133" s="94">
        <f>S132-(S$132-S$160)/28</f>
        <v>280.89642857142854</v>
      </c>
      <c r="T133" s="96">
        <v>280.88709677419354</v>
      </c>
      <c r="U133" s="101"/>
    </row>
    <row r="134" spans="1:21">
      <c r="A134" s="34">
        <v>37016</v>
      </c>
      <c r="B134" s="29">
        <v>280.79000000000002</v>
      </c>
      <c r="C134" s="35">
        <v>280.93</v>
      </c>
      <c r="D134" s="29">
        <v>280.98</v>
      </c>
      <c r="E134" s="67">
        <v>280.77</v>
      </c>
      <c r="F134" s="67"/>
      <c r="G134" s="36"/>
      <c r="H134" s="36"/>
      <c r="I134">
        <v>280.85000000000002</v>
      </c>
      <c r="J134" s="37">
        <v>37016</v>
      </c>
      <c r="K134" s="58">
        <v>281.14999999999998</v>
      </c>
      <c r="L134" s="39">
        <v>281.10000000000002</v>
      </c>
      <c r="M134" s="38">
        <f t="shared" si="9"/>
        <v>280.96666666666721</v>
      </c>
      <c r="N134" s="38">
        <f t="shared" si="12"/>
        <v>280.85580645161292</v>
      </c>
      <c r="O134" s="39">
        <f t="shared" ref="O134:O175" si="14">O133-(O$132-O$176)/44</f>
        <v>280.89636363636362</v>
      </c>
      <c r="P134" s="39">
        <f t="shared" si="10"/>
        <v>280.41000000000008</v>
      </c>
      <c r="Q134" s="62">
        <f t="shared" si="11"/>
        <v>280.14148936170267</v>
      </c>
      <c r="R134" s="59">
        <f t="shared" si="13"/>
        <v>280.85580645161292</v>
      </c>
      <c r="S134" s="94">
        <f t="shared" ref="S134:S159" si="15">S133-(S$132-S$160)/28</f>
        <v>280.89285714285711</v>
      </c>
      <c r="T134" s="96">
        <v>280.88387096774193</v>
      </c>
      <c r="U134" s="101"/>
    </row>
    <row r="135" spans="1:21">
      <c r="A135" s="34">
        <v>37017</v>
      </c>
      <c r="B135" s="29">
        <v>280.77</v>
      </c>
      <c r="C135" s="35">
        <v>280.92</v>
      </c>
      <c r="D135" s="29">
        <v>281</v>
      </c>
      <c r="E135" s="67">
        <v>280.75</v>
      </c>
      <c r="F135" s="67"/>
      <c r="G135" s="36"/>
      <c r="H135" s="36"/>
      <c r="J135" s="37">
        <v>37017</v>
      </c>
      <c r="K135" s="58">
        <v>281.14999999999998</v>
      </c>
      <c r="L135" s="39">
        <v>281.10000000000002</v>
      </c>
      <c r="M135" s="49">
        <v>281</v>
      </c>
      <c r="N135" s="38">
        <f t="shared" si="12"/>
        <v>280.85096774193551</v>
      </c>
      <c r="O135" s="39">
        <f t="shared" si="14"/>
        <v>280.89454545454544</v>
      </c>
      <c r="P135" s="39">
        <f t="shared" si="10"/>
        <v>280.42900000000009</v>
      </c>
      <c r="Q135" s="62">
        <f t="shared" si="11"/>
        <v>280.1510638297878</v>
      </c>
      <c r="R135" s="59">
        <f t="shared" si="13"/>
        <v>280.85096774193551</v>
      </c>
      <c r="S135" s="94">
        <f t="shared" si="15"/>
        <v>280.88928571428568</v>
      </c>
      <c r="T135" s="96">
        <v>280.88064516129032</v>
      </c>
      <c r="U135" s="101"/>
    </row>
    <row r="136" spans="1:21">
      <c r="A136" s="34">
        <v>37018</v>
      </c>
      <c r="B136" s="29">
        <v>280.76</v>
      </c>
      <c r="C136" s="35">
        <v>280.91000000000003</v>
      </c>
      <c r="D136" s="29">
        <v>281</v>
      </c>
      <c r="E136" s="67">
        <v>280.74</v>
      </c>
      <c r="F136" s="67"/>
      <c r="G136" s="36"/>
      <c r="H136" s="36"/>
      <c r="J136" s="37">
        <v>37018</v>
      </c>
      <c r="K136" s="58">
        <v>281.14999999999998</v>
      </c>
      <c r="L136" s="39">
        <v>281.10000000000002</v>
      </c>
      <c r="M136" s="38">
        <f>M135-(M$135-M$175)/40</f>
        <v>280.99549999999999</v>
      </c>
      <c r="N136" s="38">
        <f t="shared" si="12"/>
        <v>280.84612903225809</v>
      </c>
      <c r="O136" s="39">
        <f t="shared" si="14"/>
        <v>280.89272727272726</v>
      </c>
      <c r="P136" s="39">
        <f t="shared" si="10"/>
        <v>280.44800000000009</v>
      </c>
      <c r="Q136" s="62">
        <f t="shared" si="11"/>
        <v>280.16063829787294</v>
      </c>
      <c r="R136" s="59">
        <f t="shared" si="13"/>
        <v>280.84612903225809</v>
      </c>
      <c r="S136" s="94">
        <f t="shared" si="15"/>
        <v>280.88571428571424</v>
      </c>
      <c r="T136" s="96">
        <v>280.87741935483871</v>
      </c>
      <c r="U136" s="101"/>
    </row>
    <row r="137" spans="1:21">
      <c r="A137" s="34">
        <v>37019</v>
      </c>
      <c r="B137" s="29">
        <v>280.75</v>
      </c>
      <c r="C137" s="35">
        <v>280.89999999999998</v>
      </c>
      <c r="D137" s="29">
        <v>281.01</v>
      </c>
      <c r="E137" s="67">
        <v>280.77</v>
      </c>
      <c r="F137" s="67"/>
      <c r="G137" s="36"/>
      <c r="H137" s="36"/>
      <c r="J137" s="37">
        <v>37019</v>
      </c>
      <c r="K137" s="58">
        <v>281.14999999999998</v>
      </c>
      <c r="L137" s="39">
        <v>281.10000000000002</v>
      </c>
      <c r="M137" s="38">
        <f t="shared" ref="M137:M174" si="16">M136-(M$135-M$175)/40</f>
        <v>280.99099999999999</v>
      </c>
      <c r="N137" s="38">
        <f t="shared" si="12"/>
        <v>280.84129032258068</v>
      </c>
      <c r="O137" s="39">
        <f t="shared" si="14"/>
        <v>280.89090909090908</v>
      </c>
      <c r="P137" s="39">
        <f t="shared" si="10"/>
        <v>280.4670000000001</v>
      </c>
      <c r="Q137" s="62">
        <f t="shared" si="11"/>
        <v>280.17021276595807</v>
      </c>
      <c r="R137" s="59">
        <f t="shared" si="13"/>
        <v>280.84129032258068</v>
      </c>
      <c r="S137" s="94">
        <f t="shared" si="15"/>
        <v>280.88214285714281</v>
      </c>
      <c r="T137" s="96">
        <v>280.8741935483871</v>
      </c>
      <c r="U137" s="101"/>
    </row>
    <row r="138" spans="1:21">
      <c r="A138" s="34">
        <v>37020</v>
      </c>
      <c r="B138" s="29">
        <v>280.76</v>
      </c>
      <c r="C138" s="35">
        <v>280.88</v>
      </c>
      <c r="D138" s="29">
        <v>280.99</v>
      </c>
      <c r="E138" s="67">
        <v>280.77999999999997</v>
      </c>
      <c r="F138" s="67"/>
      <c r="G138" s="36"/>
      <c r="H138" s="36"/>
      <c r="J138" s="37">
        <v>37020</v>
      </c>
      <c r="K138" s="58">
        <v>281.14999999999998</v>
      </c>
      <c r="L138" s="39">
        <v>281.10000000000002</v>
      </c>
      <c r="M138" s="38">
        <f t="shared" si="16"/>
        <v>280.98649999999998</v>
      </c>
      <c r="N138" s="38">
        <f t="shared" si="12"/>
        <v>280.83645161290326</v>
      </c>
      <c r="O138" s="39">
        <f t="shared" si="14"/>
        <v>280.8890909090909</v>
      </c>
      <c r="P138" s="39">
        <f t="shared" si="10"/>
        <v>280.4860000000001</v>
      </c>
      <c r="Q138" s="62">
        <f t="shared" si="11"/>
        <v>280.1797872340432</v>
      </c>
      <c r="R138" s="59">
        <f t="shared" si="13"/>
        <v>280.83645161290326</v>
      </c>
      <c r="S138" s="94">
        <f t="shared" si="15"/>
        <v>280.87857142857138</v>
      </c>
      <c r="T138" s="96">
        <v>280.87096774193549</v>
      </c>
      <c r="U138" s="101"/>
    </row>
    <row r="139" spans="1:21">
      <c r="A139" s="34">
        <v>37021</v>
      </c>
      <c r="B139" s="29">
        <v>280.75</v>
      </c>
      <c r="C139" s="35">
        <v>280.87</v>
      </c>
      <c r="D139" s="29">
        <v>280.95</v>
      </c>
      <c r="E139" s="67">
        <v>280.81</v>
      </c>
      <c r="F139" s="67"/>
      <c r="G139" s="36"/>
      <c r="H139" s="36"/>
      <c r="J139" s="37">
        <v>37021</v>
      </c>
      <c r="K139" s="58">
        <v>281.14999999999998</v>
      </c>
      <c r="L139" s="39">
        <v>281.10000000000002</v>
      </c>
      <c r="M139" s="38">
        <f t="shared" si="16"/>
        <v>280.98199999999997</v>
      </c>
      <c r="N139" s="38">
        <f t="shared" si="12"/>
        <v>280.83161290322585</v>
      </c>
      <c r="O139" s="39">
        <f t="shared" si="14"/>
        <v>280.88727272727272</v>
      </c>
      <c r="P139" s="39">
        <f t="shared" si="10"/>
        <v>280.50500000000011</v>
      </c>
      <c r="Q139" s="62">
        <f t="shared" si="11"/>
        <v>280.18936170212834</v>
      </c>
      <c r="R139" s="59">
        <f t="shared" si="13"/>
        <v>280.83161290322585</v>
      </c>
      <c r="S139" s="94">
        <f t="shared" si="15"/>
        <v>280.87499999999994</v>
      </c>
      <c r="T139" s="96">
        <v>280.86774193548388</v>
      </c>
      <c r="U139" s="101"/>
    </row>
    <row r="140" spans="1:21">
      <c r="A140" s="34">
        <v>37022</v>
      </c>
      <c r="B140" s="29">
        <v>280.75</v>
      </c>
      <c r="C140" s="35">
        <v>280.88</v>
      </c>
      <c r="D140" s="29">
        <v>280.92</v>
      </c>
      <c r="E140" s="67">
        <v>280.81</v>
      </c>
      <c r="F140" s="67"/>
      <c r="G140" s="36"/>
      <c r="H140" s="36"/>
      <c r="J140" s="37">
        <v>37022</v>
      </c>
      <c r="K140" s="58">
        <v>281.14999999999998</v>
      </c>
      <c r="L140" s="39">
        <v>281.10000000000002</v>
      </c>
      <c r="M140" s="38">
        <f t="shared" si="16"/>
        <v>280.97749999999996</v>
      </c>
      <c r="N140" s="38">
        <f t="shared" si="12"/>
        <v>280.82677419354843</v>
      </c>
      <c r="O140" s="39">
        <f t="shared" si="14"/>
        <v>280.88545454545454</v>
      </c>
      <c r="P140" s="39">
        <f t="shared" si="10"/>
        <v>280.52400000000011</v>
      </c>
      <c r="Q140" s="62">
        <f t="shared" si="11"/>
        <v>280.19893617021347</v>
      </c>
      <c r="R140" s="59">
        <f t="shared" si="13"/>
        <v>280.82677419354843</v>
      </c>
      <c r="S140" s="94">
        <f t="shared" si="15"/>
        <v>280.87142857142851</v>
      </c>
      <c r="T140" s="96">
        <v>280.86451612903227</v>
      </c>
      <c r="U140" s="101"/>
    </row>
    <row r="141" spans="1:21">
      <c r="A141" s="34">
        <v>37023</v>
      </c>
      <c r="B141" s="29">
        <v>280.79000000000002</v>
      </c>
      <c r="C141" s="35">
        <v>280.89</v>
      </c>
      <c r="D141" s="29">
        <v>280.88</v>
      </c>
      <c r="E141" s="67">
        <v>280.81</v>
      </c>
      <c r="F141" s="67"/>
      <c r="G141" s="36"/>
      <c r="H141" s="36"/>
      <c r="J141" s="37">
        <v>37023</v>
      </c>
      <c r="K141" s="58">
        <v>281.14999999999998</v>
      </c>
      <c r="L141" s="39">
        <v>281.10000000000002</v>
      </c>
      <c r="M141" s="38">
        <f t="shared" si="16"/>
        <v>280.97299999999996</v>
      </c>
      <c r="N141" s="38">
        <f t="shared" si="12"/>
        <v>280.82193548387102</v>
      </c>
      <c r="O141" s="39">
        <f t="shared" si="14"/>
        <v>280.88363636363636</v>
      </c>
      <c r="P141" s="39">
        <f t="shared" si="10"/>
        <v>280.54300000000012</v>
      </c>
      <c r="Q141" s="62">
        <f t="shared" si="11"/>
        <v>280.20851063829861</v>
      </c>
      <c r="R141" s="59">
        <f t="shared" si="13"/>
        <v>280.82193548387102</v>
      </c>
      <c r="S141" s="94">
        <f t="shared" si="15"/>
        <v>280.86785714285708</v>
      </c>
      <c r="T141" s="96">
        <v>280.86129032258066</v>
      </c>
      <c r="U141" s="101"/>
    </row>
    <row r="142" spans="1:21">
      <c r="A142" s="34">
        <v>37024</v>
      </c>
      <c r="B142" s="29">
        <v>280.83</v>
      </c>
      <c r="C142" s="35">
        <v>280.89</v>
      </c>
      <c r="D142" s="29">
        <v>280.87</v>
      </c>
      <c r="E142" s="67">
        <v>280.79000000000002</v>
      </c>
      <c r="F142" s="67"/>
      <c r="G142" s="36"/>
      <c r="H142" s="36"/>
      <c r="J142" s="37">
        <v>37024</v>
      </c>
      <c r="K142" s="58">
        <v>281.14999999999998</v>
      </c>
      <c r="L142" s="39">
        <v>281.10000000000002</v>
      </c>
      <c r="M142" s="38">
        <f t="shared" si="16"/>
        <v>280.96849999999995</v>
      </c>
      <c r="N142" s="38">
        <f t="shared" si="12"/>
        <v>280.8170967741936</v>
      </c>
      <c r="O142" s="39">
        <f t="shared" si="14"/>
        <v>280.88181818181818</v>
      </c>
      <c r="P142" s="39">
        <f t="shared" si="10"/>
        <v>280.56200000000013</v>
      </c>
      <c r="Q142" s="62">
        <f t="shared" si="11"/>
        <v>280.21808510638374</v>
      </c>
      <c r="R142" s="59">
        <f t="shared" si="13"/>
        <v>280.8170967741936</v>
      </c>
      <c r="S142" s="94">
        <f t="shared" si="15"/>
        <v>280.86428571428564</v>
      </c>
      <c r="T142" s="96">
        <v>280.85806451612905</v>
      </c>
      <c r="U142" s="101"/>
    </row>
    <row r="143" spans="1:21">
      <c r="A143" s="34">
        <v>37025</v>
      </c>
      <c r="B143" s="29">
        <v>280.87</v>
      </c>
      <c r="C143" s="35">
        <v>280.88</v>
      </c>
      <c r="D143" s="29">
        <v>280.86</v>
      </c>
      <c r="E143" s="67">
        <v>280.8</v>
      </c>
      <c r="F143" s="67"/>
      <c r="G143" s="36"/>
      <c r="H143" s="36"/>
      <c r="J143" s="37">
        <v>37025</v>
      </c>
      <c r="K143" s="58">
        <v>281.14999999999998</v>
      </c>
      <c r="L143" s="39">
        <v>281.10000000000002</v>
      </c>
      <c r="M143" s="38">
        <f t="shared" si="16"/>
        <v>280.96399999999994</v>
      </c>
      <c r="N143" s="38">
        <f t="shared" si="12"/>
        <v>280.81225806451619</v>
      </c>
      <c r="O143" s="39">
        <f t="shared" si="14"/>
        <v>280.88</v>
      </c>
      <c r="P143" s="39">
        <f t="shared" si="10"/>
        <v>280.58100000000013</v>
      </c>
      <c r="Q143" s="62">
        <f t="shared" si="11"/>
        <v>280.22765957446887</v>
      </c>
      <c r="R143" s="59">
        <f t="shared" si="13"/>
        <v>280.81225806451619</v>
      </c>
      <c r="S143" s="94">
        <f t="shared" si="15"/>
        <v>280.86071428571421</v>
      </c>
      <c r="T143" s="96">
        <v>280.85483870967744</v>
      </c>
      <c r="U143" s="101"/>
    </row>
    <row r="144" spans="1:21">
      <c r="A144" s="34">
        <v>37026</v>
      </c>
      <c r="B144" s="29">
        <v>280.89999999999998</v>
      </c>
      <c r="C144" s="35">
        <v>280.89</v>
      </c>
      <c r="D144" s="29">
        <v>280.85000000000002</v>
      </c>
      <c r="E144" s="67">
        <v>280.83999999999997</v>
      </c>
      <c r="F144" s="67"/>
      <c r="G144" s="36"/>
      <c r="H144" s="36"/>
      <c r="I144" s="103">
        <v>280.81</v>
      </c>
      <c r="J144" s="37">
        <v>37026</v>
      </c>
      <c r="K144" s="58">
        <v>281.14999999999998</v>
      </c>
      <c r="L144" s="45">
        <v>281.10000000000002</v>
      </c>
      <c r="M144" s="38">
        <f t="shared" si="16"/>
        <v>280.95949999999993</v>
      </c>
      <c r="N144" s="38">
        <f t="shared" si="12"/>
        <v>280.80741935483877</v>
      </c>
      <c r="O144" s="39">
        <f t="shared" si="14"/>
        <v>280.87818181818182</v>
      </c>
      <c r="P144" s="45">
        <v>280.60000000000002</v>
      </c>
      <c r="Q144" s="62">
        <f t="shared" si="11"/>
        <v>280.23723404255401</v>
      </c>
      <c r="R144" s="59">
        <f t="shared" si="13"/>
        <v>280.80741935483877</v>
      </c>
      <c r="S144" s="94">
        <f t="shared" si="15"/>
        <v>280.85714285714278</v>
      </c>
      <c r="T144" s="96">
        <v>280.85161290322583</v>
      </c>
      <c r="U144" s="102">
        <v>280.81</v>
      </c>
    </row>
    <row r="145" spans="1:21">
      <c r="A145" s="34">
        <v>37027</v>
      </c>
      <c r="B145" s="29">
        <v>280.92</v>
      </c>
      <c r="C145" s="35">
        <v>280.92</v>
      </c>
      <c r="D145" s="29">
        <v>280.86</v>
      </c>
      <c r="E145" s="67">
        <v>280.85000000000002</v>
      </c>
      <c r="F145" s="67"/>
      <c r="G145" s="36"/>
      <c r="H145" s="36"/>
      <c r="J145" s="37">
        <v>37027</v>
      </c>
      <c r="K145" s="58">
        <v>281.14999999999998</v>
      </c>
      <c r="L145" s="39">
        <f>L144-(L$144-L$175)/31</f>
        <v>281.09290322580648</v>
      </c>
      <c r="M145" s="38">
        <f t="shared" si="16"/>
        <v>280.95499999999993</v>
      </c>
      <c r="N145" s="38">
        <f t="shared" si="12"/>
        <v>280.80258064516136</v>
      </c>
      <c r="O145" s="39">
        <f t="shared" si="14"/>
        <v>280.87636363636364</v>
      </c>
      <c r="P145" s="39">
        <f>P144-(P$144-P$175)/31</f>
        <v>280.59838709677422</v>
      </c>
      <c r="Q145" s="62">
        <f t="shared" si="11"/>
        <v>280.24680851063914</v>
      </c>
      <c r="R145" s="59">
        <f t="shared" si="13"/>
        <v>280.80258064516136</v>
      </c>
      <c r="S145" s="94">
        <f t="shared" si="15"/>
        <v>280.85357142857134</v>
      </c>
      <c r="T145" s="96">
        <v>280.84838709677422</v>
      </c>
      <c r="U145" s="101"/>
    </row>
    <row r="146" spans="1:21">
      <c r="A146" s="34">
        <v>37028</v>
      </c>
      <c r="B146" s="29">
        <v>280.93</v>
      </c>
      <c r="C146" s="35">
        <v>280.93</v>
      </c>
      <c r="D146" s="29">
        <v>280.85000000000002</v>
      </c>
      <c r="E146" s="67">
        <v>280.88</v>
      </c>
      <c r="F146" s="67"/>
      <c r="G146" s="36"/>
      <c r="H146" s="36"/>
      <c r="J146" s="37">
        <v>37028</v>
      </c>
      <c r="K146" s="58">
        <v>281.14999999999998</v>
      </c>
      <c r="L146" s="39">
        <f t="shared" ref="L146:L174" si="17">L145-(L$144-L$175)/31</f>
        <v>281.08580645161294</v>
      </c>
      <c r="M146" s="38">
        <f t="shared" si="16"/>
        <v>280.95049999999992</v>
      </c>
      <c r="N146" s="38">
        <f t="shared" si="12"/>
        <v>280.79774193548394</v>
      </c>
      <c r="O146" s="39">
        <f t="shared" si="14"/>
        <v>280.87454545454545</v>
      </c>
      <c r="P146" s="39">
        <f t="shared" ref="P146:P174" si="18">P145-(P$144-P$175)/31</f>
        <v>280.59677419354841</v>
      </c>
      <c r="Q146" s="62">
        <f t="shared" si="11"/>
        <v>280.25638297872428</v>
      </c>
      <c r="R146" s="59">
        <f t="shared" si="13"/>
        <v>280.79774193548394</v>
      </c>
      <c r="S146" s="94">
        <f t="shared" si="15"/>
        <v>280.84999999999991</v>
      </c>
      <c r="T146" s="96">
        <v>280.84516129032261</v>
      </c>
      <c r="U146" s="101"/>
    </row>
    <row r="147" spans="1:21">
      <c r="A147" s="34">
        <v>37029</v>
      </c>
      <c r="B147" s="29">
        <v>280.94</v>
      </c>
      <c r="C147" s="35">
        <v>280.93</v>
      </c>
      <c r="D147" s="29">
        <v>280.82</v>
      </c>
      <c r="E147" s="67">
        <v>280.88</v>
      </c>
      <c r="F147" s="67"/>
      <c r="G147" s="36"/>
      <c r="H147" s="36"/>
      <c r="J147" s="37">
        <v>37029</v>
      </c>
      <c r="K147" s="58">
        <v>281.14999999999998</v>
      </c>
      <c r="L147" s="39">
        <f t="shared" si="17"/>
        <v>281.0787096774194</v>
      </c>
      <c r="M147" s="38">
        <f t="shared" si="16"/>
        <v>280.94599999999991</v>
      </c>
      <c r="N147" s="38">
        <f t="shared" si="12"/>
        <v>280.79290322580653</v>
      </c>
      <c r="O147" s="39">
        <f t="shared" si="14"/>
        <v>280.87272727272727</v>
      </c>
      <c r="P147" s="39">
        <f t="shared" si="18"/>
        <v>280.59516129032261</v>
      </c>
      <c r="Q147" s="62">
        <f t="shared" si="11"/>
        <v>280.26595744680941</v>
      </c>
      <c r="R147" s="59">
        <f t="shared" si="13"/>
        <v>280.79290322580653</v>
      </c>
      <c r="S147" s="94">
        <f t="shared" si="15"/>
        <v>280.84642857142848</v>
      </c>
      <c r="T147" s="96">
        <v>280.841935483871</v>
      </c>
      <c r="U147" s="101"/>
    </row>
    <row r="148" spans="1:21">
      <c r="A148" s="34">
        <v>37030</v>
      </c>
      <c r="B148" s="29">
        <v>280.95</v>
      </c>
      <c r="C148" s="35">
        <v>280.91000000000003</v>
      </c>
      <c r="D148" s="29">
        <v>280.81</v>
      </c>
      <c r="E148" s="67">
        <v>280.89</v>
      </c>
      <c r="F148" s="67"/>
      <c r="G148" s="36"/>
      <c r="H148" s="36"/>
      <c r="J148" s="37">
        <v>37030</v>
      </c>
      <c r="K148" s="58">
        <v>281.14999999999998</v>
      </c>
      <c r="L148" s="39">
        <f t="shared" si="17"/>
        <v>281.07161290322586</v>
      </c>
      <c r="M148" s="38">
        <f t="shared" si="16"/>
        <v>280.94149999999991</v>
      </c>
      <c r="N148" s="38">
        <f t="shared" si="12"/>
        <v>280.78806451612911</v>
      </c>
      <c r="O148" s="39">
        <f t="shared" si="14"/>
        <v>280.87090909090909</v>
      </c>
      <c r="P148" s="39">
        <f t="shared" si="18"/>
        <v>280.5935483870968</v>
      </c>
      <c r="Q148" s="62">
        <f t="shared" si="11"/>
        <v>280.27553191489454</v>
      </c>
      <c r="R148" s="59">
        <f t="shared" si="13"/>
        <v>280.78806451612911</v>
      </c>
      <c r="S148" s="94">
        <f t="shared" si="15"/>
        <v>280.84285714285704</v>
      </c>
      <c r="T148" s="96">
        <v>280.83870967741939</v>
      </c>
      <c r="U148" s="101"/>
    </row>
    <row r="149" spans="1:21">
      <c r="A149" s="34">
        <v>37031</v>
      </c>
      <c r="B149" s="29">
        <v>280.94</v>
      </c>
      <c r="C149" s="35">
        <v>280.89999999999998</v>
      </c>
      <c r="D149" s="29">
        <v>280.8</v>
      </c>
      <c r="E149" s="67">
        <v>280.88</v>
      </c>
      <c r="F149" s="67"/>
      <c r="G149" s="36"/>
      <c r="H149" s="36"/>
      <c r="J149" s="37">
        <v>37031</v>
      </c>
      <c r="K149" s="58">
        <v>281.14999999999998</v>
      </c>
      <c r="L149" s="39">
        <f t="shared" si="17"/>
        <v>281.06451612903231</v>
      </c>
      <c r="M149" s="38">
        <f t="shared" si="16"/>
        <v>280.9369999999999</v>
      </c>
      <c r="N149" s="38">
        <f t="shared" si="12"/>
        <v>280.7832258064517</v>
      </c>
      <c r="O149" s="39">
        <f t="shared" si="14"/>
        <v>280.86909090909091</v>
      </c>
      <c r="P149" s="39">
        <f t="shared" si="18"/>
        <v>280.591935483871</v>
      </c>
      <c r="Q149" s="62">
        <f t="shared" si="11"/>
        <v>280.28510638297968</v>
      </c>
      <c r="R149" s="59">
        <f t="shared" si="13"/>
        <v>280.7832258064517</v>
      </c>
      <c r="S149" s="94">
        <f t="shared" si="15"/>
        <v>280.83928571428561</v>
      </c>
      <c r="T149" s="96">
        <v>280.83548387096778</v>
      </c>
      <c r="U149" s="101"/>
    </row>
    <row r="150" spans="1:21">
      <c r="A150" s="34">
        <v>37032</v>
      </c>
      <c r="B150" s="29">
        <v>280.94</v>
      </c>
      <c r="C150" s="35">
        <v>280.89</v>
      </c>
      <c r="D150" s="29">
        <v>280.81</v>
      </c>
      <c r="E150" s="67">
        <v>280.86</v>
      </c>
      <c r="F150" s="67"/>
      <c r="G150" s="36"/>
      <c r="H150" s="36"/>
      <c r="J150" s="37">
        <v>37032</v>
      </c>
      <c r="K150" s="58">
        <v>281.14999999999998</v>
      </c>
      <c r="L150" s="39">
        <f t="shared" si="17"/>
        <v>281.05741935483877</v>
      </c>
      <c r="M150" s="38">
        <f t="shared" si="16"/>
        <v>280.93249999999989</v>
      </c>
      <c r="N150" s="38">
        <f t="shared" si="12"/>
        <v>280.77838709677428</v>
      </c>
      <c r="O150" s="39">
        <f t="shared" si="14"/>
        <v>280.86727272727273</v>
      </c>
      <c r="P150" s="39">
        <f t="shared" si="18"/>
        <v>280.59032258064519</v>
      </c>
      <c r="Q150" s="62">
        <f t="shared" si="11"/>
        <v>280.29468085106481</v>
      </c>
      <c r="R150" s="59">
        <f t="shared" si="13"/>
        <v>280.77838709677428</v>
      </c>
      <c r="S150" s="94">
        <f t="shared" si="15"/>
        <v>280.83571428571418</v>
      </c>
      <c r="T150" s="96">
        <v>280.83225806451617</v>
      </c>
      <c r="U150" s="101"/>
    </row>
    <row r="151" spans="1:21">
      <c r="A151" s="34">
        <v>37033</v>
      </c>
      <c r="B151" s="29">
        <v>280.93</v>
      </c>
      <c r="C151" s="35">
        <v>280.87</v>
      </c>
      <c r="D151" s="29">
        <v>280.83</v>
      </c>
      <c r="E151" s="67">
        <v>280.85000000000002</v>
      </c>
      <c r="F151" s="67"/>
      <c r="G151" s="36"/>
      <c r="H151" s="36"/>
      <c r="J151" s="37">
        <v>37033</v>
      </c>
      <c r="K151" s="58">
        <v>281.14999999999998</v>
      </c>
      <c r="L151" s="39">
        <f t="shared" si="17"/>
        <v>281.05032258064523</v>
      </c>
      <c r="M151" s="38">
        <f t="shared" si="16"/>
        <v>280.92799999999988</v>
      </c>
      <c r="N151" s="38">
        <f t="shared" si="12"/>
        <v>280.77354838709687</v>
      </c>
      <c r="O151" s="39">
        <f t="shared" si="14"/>
        <v>280.86545454545455</v>
      </c>
      <c r="P151" s="39">
        <f t="shared" si="18"/>
        <v>280.58870967741939</v>
      </c>
      <c r="Q151" s="62">
        <f t="shared" si="11"/>
        <v>280.30425531914995</v>
      </c>
      <c r="R151" s="59">
        <f t="shared" si="13"/>
        <v>280.77354838709687</v>
      </c>
      <c r="S151" s="94">
        <f t="shared" si="15"/>
        <v>280.83214285714274</v>
      </c>
      <c r="T151" s="96">
        <v>280.82903225806456</v>
      </c>
      <c r="U151" s="101"/>
    </row>
    <row r="152" spans="1:21">
      <c r="A152" s="34">
        <v>37034</v>
      </c>
      <c r="B152" s="29">
        <v>280.92</v>
      </c>
      <c r="C152" s="35">
        <v>280.86</v>
      </c>
      <c r="D152" s="29">
        <v>280.83999999999997</v>
      </c>
      <c r="E152" s="67">
        <v>280.83999999999997</v>
      </c>
      <c r="F152" s="67"/>
      <c r="G152" s="36"/>
      <c r="H152" s="36"/>
      <c r="J152" s="37">
        <v>37034</v>
      </c>
      <c r="K152" s="58">
        <v>281.14999999999998</v>
      </c>
      <c r="L152" s="39">
        <f t="shared" si="17"/>
        <v>281.04322580645169</v>
      </c>
      <c r="M152" s="38">
        <f t="shared" si="16"/>
        <v>280.92349999999988</v>
      </c>
      <c r="N152" s="38">
        <f t="shared" si="12"/>
        <v>280.76870967741945</v>
      </c>
      <c r="O152" s="39">
        <f t="shared" si="14"/>
        <v>280.86363636363637</v>
      </c>
      <c r="P152" s="39">
        <f t="shared" si="18"/>
        <v>280.58709677419358</v>
      </c>
      <c r="Q152" s="62">
        <f t="shared" si="11"/>
        <v>280.31382978723508</v>
      </c>
      <c r="R152" s="59">
        <f t="shared" si="13"/>
        <v>280.76870967741945</v>
      </c>
      <c r="S152" s="94">
        <f t="shared" si="15"/>
        <v>280.82857142857131</v>
      </c>
      <c r="T152" s="96">
        <v>280.82580645161295</v>
      </c>
      <c r="U152" s="101"/>
    </row>
    <row r="153" spans="1:21">
      <c r="A153" s="34">
        <v>37035</v>
      </c>
      <c r="B153" s="29">
        <v>280.91000000000003</v>
      </c>
      <c r="C153" s="35">
        <v>280.85000000000002</v>
      </c>
      <c r="D153" s="29">
        <v>280.85000000000002</v>
      </c>
      <c r="E153" s="67">
        <v>280.82</v>
      </c>
      <c r="F153" s="67"/>
      <c r="G153" s="36"/>
      <c r="H153" s="36"/>
      <c r="J153" s="37">
        <v>37035</v>
      </c>
      <c r="K153" s="58">
        <v>281.14999999999998</v>
      </c>
      <c r="L153" s="39">
        <f t="shared" si="17"/>
        <v>281.03612903225815</v>
      </c>
      <c r="M153" s="38">
        <f t="shared" si="16"/>
        <v>280.91899999999987</v>
      </c>
      <c r="N153" s="38">
        <f t="shared" si="12"/>
        <v>280.76387096774204</v>
      </c>
      <c r="O153" s="39">
        <f t="shared" si="14"/>
        <v>280.86181818181819</v>
      </c>
      <c r="P153" s="39">
        <f t="shared" si="18"/>
        <v>280.58548387096778</v>
      </c>
      <c r="Q153" s="62">
        <f t="shared" si="11"/>
        <v>280.32340425532021</v>
      </c>
      <c r="R153" s="59">
        <f t="shared" si="13"/>
        <v>280.76387096774204</v>
      </c>
      <c r="S153" s="94">
        <f t="shared" si="15"/>
        <v>280.82499999999987</v>
      </c>
      <c r="T153" s="96">
        <v>280.82258064516134</v>
      </c>
      <c r="U153" s="101"/>
    </row>
    <row r="154" spans="1:21">
      <c r="A154" s="34">
        <v>37036</v>
      </c>
      <c r="B154" s="29">
        <v>280.89999999999998</v>
      </c>
      <c r="C154" s="35">
        <v>280.83999999999997</v>
      </c>
      <c r="D154" s="29">
        <v>280.83999999999997</v>
      </c>
      <c r="E154" s="67">
        <v>280.8</v>
      </c>
      <c r="F154" s="67"/>
      <c r="G154" s="36"/>
      <c r="H154" s="36"/>
      <c r="J154" s="37">
        <v>37036</v>
      </c>
      <c r="K154" s="58">
        <v>281.14999999999998</v>
      </c>
      <c r="L154" s="39">
        <f t="shared" si="17"/>
        <v>281.0290322580646</v>
      </c>
      <c r="M154" s="38">
        <f t="shared" si="16"/>
        <v>280.91449999999986</v>
      </c>
      <c r="N154" s="38">
        <f t="shared" si="12"/>
        <v>280.75903225806462</v>
      </c>
      <c r="O154" s="39">
        <f t="shared" si="14"/>
        <v>280.86</v>
      </c>
      <c r="P154" s="39">
        <f t="shared" si="18"/>
        <v>280.58387096774197</v>
      </c>
      <c r="Q154" s="62">
        <f t="shared" si="11"/>
        <v>280.33297872340535</v>
      </c>
      <c r="R154" s="59">
        <f t="shared" si="13"/>
        <v>280.75903225806462</v>
      </c>
      <c r="S154" s="94">
        <f t="shared" si="15"/>
        <v>280.82142857142844</v>
      </c>
      <c r="T154" s="96">
        <v>280.81935483870973</v>
      </c>
      <c r="U154" s="101"/>
    </row>
    <row r="155" spans="1:21">
      <c r="A155" s="34">
        <v>37037</v>
      </c>
      <c r="B155" s="29">
        <v>280.89</v>
      </c>
      <c r="C155" s="35">
        <v>280.83</v>
      </c>
      <c r="D155" s="29">
        <v>280.85000000000002</v>
      </c>
      <c r="E155" s="67">
        <v>280.79000000000002</v>
      </c>
      <c r="F155" s="67"/>
      <c r="G155" s="36"/>
      <c r="H155" s="36"/>
      <c r="J155" s="37">
        <v>37037</v>
      </c>
      <c r="K155" s="58">
        <v>281.14999999999998</v>
      </c>
      <c r="L155" s="39">
        <f t="shared" si="17"/>
        <v>281.02193548387106</v>
      </c>
      <c r="M155" s="38">
        <f t="shared" si="16"/>
        <v>280.90999999999985</v>
      </c>
      <c r="N155" s="38">
        <f t="shared" si="12"/>
        <v>280.75419354838721</v>
      </c>
      <c r="O155" s="39">
        <f t="shared" si="14"/>
        <v>280.85818181818183</v>
      </c>
      <c r="P155" s="39">
        <f t="shared" si="18"/>
        <v>280.58225806451617</v>
      </c>
      <c r="Q155" s="62">
        <f t="shared" si="11"/>
        <v>280.34255319149048</v>
      </c>
      <c r="R155" s="59">
        <f t="shared" si="13"/>
        <v>280.75419354838721</v>
      </c>
      <c r="S155" s="94">
        <f t="shared" si="15"/>
        <v>280.81785714285701</v>
      </c>
      <c r="T155" s="96">
        <v>280.81612903225812</v>
      </c>
      <c r="U155" s="101"/>
    </row>
    <row r="156" spans="1:21">
      <c r="A156" s="34">
        <v>37038</v>
      </c>
      <c r="B156" s="29">
        <v>280.89</v>
      </c>
      <c r="C156" s="35">
        <v>280.82</v>
      </c>
      <c r="D156" s="29">
        <v>280.83999999999997</v>
      </c>
      <c r="E156" s="67">
        <v>280.79000000000002</v>
      </c>
      <c r="F156" s="67"/>
      <c r="G156" s="36"/>
      <c r="H156" s="36"/>
      <c r="J156" s="37">
        <v>37038</v>
      </c>
      <c r="K156" s="58">
        <v>281.14999999999998</v>
      </c>
      <c r="L156" s="39">
        <f t="shared" si="17"/>
        <v>281.01483870967752</v>
      </c>
      <c r="M156" s="38">
        <f t="shared" si="16"/>
        <v>280.90549999999985</v>
      </c>
      <c r="N156" s="38">
        <f t="shared" si="12"/>
        <v>280.74935483870979</v>
      </c>
      <c r="O156" s="39">
        <f t="shared" si="14"/>
        <v>280.85636363636365</v>
      </c>
      <c r="P156" s="39">
        <f t="shared" si="18"/>
        <v>280.58064516129036</v>
      </c>
      <c r="Q156" s="62">
        <f t="shared" si="11"/>
        <v>280.35212765957561</v>
      </c>
      <c r="R156" s="59">
        <f t="shared" si="13"/>
        <v>280.74935483870979</v>
      </c>
      <c r="S156" s="94">
        <f t="shared" si="15"/>
        <v>280.81428571428557</v>
      </c>
      <c r="T156" s="96">
        <v>280.81290322580651</v>
      </c>
      <c r="U156" s="101"/>
    </row>
    <row r="157" spans="1:21">
      <c r="A157" s="34">
        <v>37039</v>
      </c>
      <c r="B157" s="29">
        <v>280.88</v>
      </c>
      <c r="C157" s="35">
        <v>280.82</v>
      </c>
      <c r="D157" s="29">
        <v>280.82</v>
      </c>
      <c r="E157" s="67">
        <v>280.81</v>
      </c>
      <c r="F157" s="67"/>
      <c r="G157" s="36"/>
      <c r="H157" s="36"/>
      <c r="J157" s="37">
        <v>37039</v>
      </c>
      <c r="K157" s="58">
        <v>281.14999999999998</v>
      </c>
      <c r="L157" s="39">
        <f t="shared" si="17"/>
        <v>281.00774193548398</v>
      </c>
      <c r="M157" s="38">
        <f t="shared" si="16"/>
        <v>280.90099999999984</v>
      </c>
      <c r="N157" s="38">
        <f t="shared" si="12"/>
        <v>280.74451612903238</v>
      </c>
      <c r="O157" s="39">
        <f t="shared" si="14"/>
        <v>280.85454545454547</v>
      </c>
      <c r="P157" s="39">
        <f t="shared" si="18"/>
        <v>280.57903225806456</v>
      </c>
      <c r="Q157" s="62">
        <f t="shared" si="11"/>
        <v>280.36170212766075</v>
      </c>
      <c r="R157" s="59">
        <f t="shared" si="13"/>
        <v>280.74451612903238</v>
      </c>
      <c r="S157" s="94">
        <f t="shared" si="15"/>
        <v>280.81071428571414</v>
      </c>
      <c r="T157" s="96">
        <v>280.8096774193549</v>
      </c>
      <c r="U157" s="101"/>
    </row>
    <row r="158" spans="1:21">
      <c r="A158" s="34">
        <v>37040</v>
      </c>
      <c r="B158" s="29">
        <v>280.87</v>
      </c>
      <c r="C158" s="35">
        <v>280.82</v>
      </c>
      <c r="D158" s="29">
        <v>280.81</v>
      </c>
      <c r="E158" s="67">
        <v>280.82</v>
      </c>
      <c r="F158" s="67"/>
      <c r="G158" s="36"/>
      <c r="H158" s="36"/>
      <c r="J158" s="37">
        <v>37040</v>
      </c>
      <c r="K158" s="58">
        <v>281.14999999999998</v>
      </c>
      <c r="L158" s="39">
        <f t="shared" si="17"/>
        <v>281.00064516129044</v>
      </c>
      <c r="M158" s="38">
        <f t="shared" si="16"/>
        <v>280.89649999999983</v>
      </c>
      <c r="N158" s="38">
        <f t="shared" si="12"/>
        <v>280.73967741935496</v>
      </c>
      <c r="O158" s="39">
        <f t="shared" si="14"/>
        <v>280.85272727272729</v>
      </c>
      <c r="P158" s="39">
        <f t="shared" si="18"/>
        <v>280.57741935483875</v>
      </c>
      <c r="Q158" s="62">
        <f t="shared" si="11"/>
        <v>280.37127659574588</v>
      </c>
      <c r="R158" s="59">
        <f t="shared" si="13"/>
        <v>280.73967741935496</v>
      </c>
      <c r="S158" s="94">
        <f t="shared" si="15"/>
        <v>280.80714285714271</v>
      </c>
      <c r="T158" s="96">
        <v>280.80645161290329</v>
      </c>
      <c r="U158" s="101"/>
    </row>
    <row r="159" spans="1:21">
      <c r="A159" s="34">
        <v>37041</v>
      </c>
      <c r="B159" s="29">
        <v>280.86</v>
      </c>
      <c r="C159" s="35">
        <v>280.81</v>
      </c>
      <c r="D159" s="29">
        <v>280.81</v>
      </c>
      <c r="E159" s="67">
        <v>280.83999999999997</v>
      </c>
      <c r="F159" s="67"/>
      <c r="G159" s="36"/>
      <c r="H159" s="36"/>
      <c r="J159" s="37">
        <v>37041</v>
      </c>
      <c r="K159" s="58">
        <v>281.14999999999998</v>
      </c>
      <c r="L159" s="39">
        <f t="shared" si="17"/>
        <v>280.99354838709689</v>
      </c>
      <c r="M159" s="38">
        <f t="shared" si="16"/>
        <v>280.89199999999983</v>
      </c>
      <c r="N159" s="38">
        <f t="shared" si="12"/>
        <v>280.73483870967755</v>
      </c>
      <c r="O159" s="39">
        <f t="shared" si="14"/>
        <v>280.85090909090911</v>
      </c>
      <c r="P159" s="39">
        <f t="shared" si="18"/>
        <v>280.57580645161295</v>
      </c>
      <c r="Q159" s="62">
        <f t="shared" si="11"/>
        <v>280.38085106383102</v>
      </c>
      <c r="R159" s="59">
        <f t="shared" si="13"/>
        <v>280.73483870967755</v>
      </c>
      <c r="S159" s="94">
        <f t="shared" si="15"/>
        <v>280.80357142857127</v>
      </c>
      <c r="T159" s="96">
        <v>280.80322580645168</v>
      </c>
      <c r="U159" s="101"/>
    </row>
    <row r="160" spans="1:21">
      <c r="A160" s="44">
        <v>37042</v>
      </c>
      <c r="B160" s="41">
        <v>280.85000000000002</v>
      </c>
      <c r="C160" s="42">
        <v>280.81</v>
      </c>
      <c r="D160" s="41">
        <v>280.85000000000002</v>
      </c>
      <c r="E160" s="68">
        <v>280.83</v>
      </c>
      <c r="F160" s="68"/>
      <c r="G160" s="36"/>
      <c r="H160" s="36"/>
      <c r="J160" s="37">
        <v>37042</v>
      </c>
      <c r="K160" s="58">
        <v>281.14999999999998</v>
      </c>
      <c r="L160" s="39">
        <f t="shared" si="17"/>
        <v>280.98645161290335</v>
      </c>
      <c r="M160" s="38">
        <f t="shared" si="16"/>
        <v>280.88749999999982</v>
      </c>
      <c r="N160" s="49">
        <v>280.73</v>
      </c>
      <c r="O160" s="39">
        <f t="shared" si="14"/>
        <v>280.84909090909093</v>
      </c>
      <c r="P160" s="39">
        <f t="shared" si="18"/>
        <v>280.57419354838714</v>
      </c>
      <c r="Q160" s="62">
        <f t="shared" si="11"/>
        <v>280.39042553191615</v>
      </c>
      <c r="R160" s="61">
        <v>280.73</v>
      </c>
      <c r="S160" s="95">
        <v>280.8</v>
      </c>
      <c r="T160" s="96">
        <v>280.8</v>
      </c>
      <c r="U160" s="101"/>
    </row>
    <row r="161" spans="1:21">
      <c r="A161" s="34">
        <v>37043</v>
      </c>
      <c r="B161" s="29">
        <v>280.86</v>
      </c>
      <c r="C161" s="35">
        <v>280.8</v>
      </c>
      <c r="D161" s="29">
        <v>280.89999999999998</v>
      </c>
      <c r="E161" s="67">
        <v>280.83</v>
      </c>
      <c r="F161" s="67"/>
      <c r="G161" s="36"/>
      <c r="H161" s="36"/>
      <c r="I161" s="103">
        <v>280.73</v>
      </c>
      <c r="J161" s="37">
        <v>37043</v>
      </c>
      <c r="K161" s="58">
        <v>281.14999999999998</v>
      </c>
      <c r="L161" s="39">
        <f t="shared" si="17"/>
        <v>280.97935483870981</v>
      </c>
      <c r="M161" s="49">
        <f t="shared" si="16"/>
        <v>280.88299999999981</v>
      </c>
      <c r="N161" s="38">
        <v>280.73</v>
      </c>
      <c r="O161" s="39">
        <f t="shared" si="14"/>
        <v>280.84727272727275</v>
      </c>
      <c r="P161" s="39">
        <f t="shared" si="18"/>
        <v>280.57258064516134</v>
      </c>
      <c r="Q161" s="60">
        <v>280.39999999999998</v>
      </c>
      <c r="R161" s="84">
        <v>280.73</v>
      </c>
      <c r="S161" s="17">
        <v>280.8</v>
      </c>
      <c r="T161" s="43">
        <v>280.8</v>
      </c>
      <c r="U161" s="102">
        <v>280.77</v>
      </c>
    </row>
    <row r="162" spans="1:21">
      <c r="A162" s="34">
        <v>37044</v>
      </c>
      <c r="B162" s="29">
        <v>280.85000000000002</v>
      </c>
      <c r="C162" s="35">
        <v>280.79000000000002</v>
      </c>
      <c r="D162" s="29">
        <v>280.92</v>
      </c>
      <c r="E162" s="67">
        <v>280.83</v>
      </c>
      <c r="F162" s="67"/>
      <c r="G162" s="36"/>
      <c r="H162" s="36"/>
      <c r="J162" s="37">
        <v>37044</v>
      </c>
      <c r="K162" s="58">
        <v>281.14999999999998</v>
      </c>
      <c r="L162" s="39">
        <f t="shared" si="17"/>
        <v>280.97225806451627</v>
      </c>
      <c r="M162" s="38">
        <f t="shared" si="16"/>
        <v>280.8784999999998</v>
      </c>
      <c r="N162" s="38">
        <v>280.73</v>
      </c>
      <c r="O162" s="39">
        <f t="shared" si="14"/>
        <v>280.84545454545457</v>
      </c>
      <c r="P162" s="39">
        <f t="shared" si="18"/>
        <v>280.57096774193553</v>
      </c>
      <c r="Q162" s="62">
        <f>Q161-(Q$161-Q$267)/106</f>
        <v>280.39999999999998</v>
      </c>
      <c r="R162" s="84">
        <v>280.73</v>
      </c>
      <c r="S162" s="17">
        <v>280.8</v>
      </c>
      <c r="T162" s="96">
        <v>280.79905660377358</v>
      </c>
      <c r="U162" s="101"/>
    </row>
    <row r="163" spans="1:21">
      <c r="A163" s="34">
        <v>37045</v>
      </c>
      <c r="B163" s="29">
        <v>280.86</v>
      </c>
      <c r="C163" s="35">
        <v>280.77999999999997</v>
      </c>
      <c r="D163" s="29">
        <v>280.91000000000003</v>
      </c>
      <c r="E163" s="67">
        <v>280.82</v>
      </c>
      <c r="F163" s="67"/>
      <c r="G163" s="36"/>
      <c r="H163" s="36"/>
      <c r="J163" s="37">
        <v>37045</v>
      </c>
      <c r="K163" s="58">
        <v>281.14999999999998</v>
      </c>
      <c r="L163" s="39">
        <f t="shared" si="17"/>
        <v>280.96516129032273</v>
      </c>
      <c r="M163" s="38">
        <f t="shared" si="16"/>
        <v>280.8739999999998</v>
      </c>
      <c r="N163" s="38">
        <v>280.73</v>
      </c>
      <c r="O163" s="39">
        <f t="shared" si="14"/>
        <v>280.84363636363639</v>
      </c>
      <c r="P163" s="39">
        <f t="shared" si="18"/>
        <v>280.56935483870973</v>
      </c>
      <c r="Q163" s="62">
        <f t="shared" ref="Q163:Q226" si="19">Q162-(Q$161-Q$267)/106</f>
        <v>280.39999999999998</v>
      </c>
      <c r="R163" s="84">
        <v>280.73</v>
      </c>
      <c r="S163" s="17">
        <v>280.8</v>
      </c>
      <c r="T163" s="96">
        <v>280.79811320754715</v>
      </c>
      <c r="U163" s="101"/>
    </row>
    <row r="164" spans="1:21">
      <c r="A164" s="34">
        <v>37046</v>
      </c>
      <c r="B164" s="29">
        <v>280.86</v>
      </c>
      <c r="C164" s="35">
        <v>280.81</v>
      </c>
      <c r="D164" s="29">
        <v>280.89</v>
      </c>
      <c r="E164" s="67">
        <v>280.81</v>
      </c>
      <c r="F164" s="67"/>
      <c r="G164" s="36"/>
      <c r="H164" s="36"/>
      <c r="J164" s="37">
        <v>37046</v>
      </c>
      <c r="K164" s="58">
        <v>281.14999999999998</v>
      </c>
      <c r="L164" s="39">
        <f t="shared" si="17"/>
        <v>280.95806451612918</v>
      </c>
      <c r="M164" s="38">
        <f t="shared" si="16"/>
        <v>280.86949999999979</v>
      </c>
      <c r="N164" s="38">
        <v>280.73</v>
      </c>
      <c r="O164" s="39">
        <f t="shared" si="14"/>
        <v>280.84181818181821</v>
      </c>
      <c r="P164" s="39">
        <f t="shared" si="18"/>
        <v>280.56774193548392</v>
      </c>
      <c r="Q164" s="62">
        <f t="shared" si="19"/>
        <v>280.39999999999998</v>
      </c>
      <c r="R164" s="84">
        <v>280.73</v>
      </c>
      <c r="S164" s="17">
        <v>280.8</v>
      </c>
      <c r="T164" s="96">
        <v>280.79716981132071</v>
      </c>
      <c r="U164" s="101"/>
    </row>
    <row r="165" spans="1:21">
      <c r="A165" s="34">
        <v>37047</v>
      </c>
      <c r="B165" s="29">
        <v>280.86</v>
      </c>
      <c r="C165" s="35">
        <v>280.82</v>
      </c>
      <c r="D165" s="29">
        <v>280.88</v>
      </c>
      <c r="E165" s="67">
        <v>280.81</v>
      </c>
      <c r="F165" s="67"/>
      <c r="G165" s="36"/>
      <c r="H165" s="36"/>
      <c r="J165" s="37">
        <v>37047</v>
      </c>
      <c r="K165" s="58">
        <v>281.14999999999998</v>
      </c>
      <c r="L165" s="39">
        <f t="shared" si="17"/>
        <v>280.95096774193564</v>
      </c>
      <c r="M165" s="38">
        <f t="shared" si="16"/>
        <v>280.86499999999978</v>
      </c>
      <c r="N165" s="38">
        <v>280.73</v>
      </c>
      <c r="O165" s="39">
        <f t="shared" si="14"/>
        <v>280.84000000000003</v>
      </c>
      <c r="P165" s="39">
        <f t="shared" si="18"/>
        <v>280.56612903225812</v>
      </c>
      <c r="Q165" s="62">
        <f t="shared" si="19"/>
        <v>280.39999999999998</v>
      </c>
      <c r="R165" s="84">
        <v>280.73</v>
      </c>
      <c r="S165" s="17">
        <v>280.8</v>
      </c>
      <c r="T165" s="96">
        <v>280.79622641509428</v>
      </c>
      <c r="U165" s="101"/>
    </row>
    <row r="166" spans="1:21">
      <c r="A166" s="34">
        <v>37048</v>
      </c>
      <c r="B166" s="29">
        <v>280.85000000000002</v>
      </c>
      <c r="C166" s="35">
        <v>280.83</v>
      </c>
      <c r="D166" s="29">
        <v>280.88</v>
      </c>
      <c r="E166" s="67">
        <v>280.81</v>
      </c>
      <c r="F166" s="67"/>
      <c r="G166" s="36"/>
      <c r="H166" s="36"/>
      <c r="J166" s="37">
        <v>37048</v>
      </c>
      <c r="K166" s="58">
        <v>281.14999999999998</v>
      </c>
      <c r="L166" s="39">
        <f t="shared" si="17"/>
        <v>280.9438709677421</v>
      </c>
      <c r="M166" s="38">
        <f t="shared" si="16"/>
        <v>280.86049999999977</v>
      </c>
      <c r="N166" s="38">
        <v>280.73</v>
      </c>
      <c r="O166" s="39">
        <f t="shared" si="14"/>
        <v>280.83818181818185</v>
      </c>
      <c r="P166" s="39">
        <f t="shared" si="18"/>
        <v>280.56451612903231</v>
      </c>
      <c r="Q166" s="62">
        <f t="shared" si="19"/>
        <v>280.39999999999998</v>
      </c>
      <c r="R166" s="84">
        <v>280.73</v>
      </c>
      <c r="S166" s="17">
        <v>280.8</v>
      </c>
      <c r="T166" s="96">
        <v>280.79528301886785</v>
      </c>
      <c r="U166" s="101"/>
    </row>
    <row r="167" spans="1:21">
      <c r="A167" s="34">
        <v>37049</v>
      </c>
      <c r="B167" s="29">
        <v>280.85000000000002</v>
      </c>
      <c r="C167" s="35">
        <v>280.83</v>
      </c>
      <c r="D167" s="29">
        <v>280.88</v>
      </c>
      <c r="E167" s="67">
        <v>280.8</v>
      </c>
      <c r="F167" s="67"/>
      <c r="G167" s="36"/>
      <c r="H167" s="36"/>
      <c r="J167" s="37">
        <v>37049</v>
      </c>
      <c r="K167" s="58">
        <v>281.14999999999998</v>
      </c>
      <c r="L167" s="39">
        <f t="shared" si="17"/>
        <v>280.93677419354856</v>
      </c>
      <c r="M167" s="38">
        <f t="shared" si="16"/>
        <v>280.85599999999977</v>
      </c>
      <c r="N167" s="38">
        <v>280.73</v>
      </c>
      <c r="O167" s="39">
        <f t="shared" si="14"/>
        <v>280.83636363636367</v>
      </c>
      <c r="P167" s="39">
        <f t="shared" si="18"/>
        <v>280.56290322580651</v>
      </c>
      <c r="Q167" s="62">
        <f t="shared" si="19"/>
        <v>280.39999999999998</v>
      </c>
      <c r="R167" s="84">
        <v>280.73</v>
      </c>
      <c r="S167" s="17">
        <v>280.8</v>
      </c>
      <c r="T167" s="96">
        <v>280.79433962264142</v>
      </c>
      <c r="U167" s="101"/>
    </row>
    <row r="168" spans="1:21">
      <c r="A168" s="34">
        <v>37050</v>
      </c>
      <c r="B168" s="29">
        <v>280.85000000000002</v>
      </c>
      <c r="C168" s="35">
        <v>280.83</v>
      </c>
      <c r="D168" s="29">
        <v>280.88</v>
      </c>
      <c r="E168" s="67">
        <v>280.8</v>
      </c>
      <c r="F168" s="67"/>
      <c r="G168" s="36"/>
      <c r="H168" s="36"/>
      <c r="J168" s="37">
        <v>37050</v>
      </c>
      <c r="K168" s="58">
        <v>281.14999999999998</v>
      </c>
      <c r="L168" s="39">
        <f t="shared" si="17"/>
        <v>280.92967741935502</v>
      </c>
      <c r="M168" s="38">
        <f t="shared" si="16"/>
        <v>280.85149999999976</v>
      </c>
      <c r="N168" s="38">
        <v>280.73</v>
      </c>
      <c r="O168" s="39">
        <f t="shared" si="14"/>
        <v>280.83454545454549</v>
      </c>
      <c r="P168" s="39">
        <f t="shared" si="18"/>
        <v>280.5612903225807</v>
      </c>
      <c r="Q168" s="62">
        <f t="shared" si="19"/>
        <v>280.39999999999998</v>
      </c>
      <c r="R168" s="84">
        <v>280.73</v>
      </c>
      <c r="S168" s="17">
        <v>280.8</v>
      </c>
      <c r="T168" s="96">
        <v>280.79339622641498</v>
      </c>
      <c r="U168" s="101"/>
    </row>
    <row r="169" spans="1:21">
      <c r="A169" s="34">
        <v>37051</v>
      </c>
      <c r="B169" s="29">
        <v>280.85000000000002</v>
      </c>
      <c r="C169" s="35">
        <v>280.83999999999997</v>
      </c>
      <c r="D169" s="29">
        <v>280.87</v>
      </c>
      <c r="E169" s="67">
        <v>280.82</v>
      </c>
      <c r="F169" s="67"/>
      <c r="G169" s="36"/>
      <c r="H169" s="36"/>
      <c r="J169" s="37">
        <v>37051</v>
      </c>
      <c r="K169" s="58">
        <v>281.14999999999998</v>
      </c>
      <c r="L169" s="39">
        <f t="shared" si="17"/>
        <v>280.92258064516147</v>
      </c>
      <c r="M169" s="38">
        <f t="shared" si="16"/>
        <v>280.84699999999975</v>
      </c>
      <c r="N169" s="38">
        <v>280.73</v>
      </c>
      <c r="O169" s="39">
        <f t="shared" si="14"/>
        <v>280.83272727272731</v>
      </c>
      <c r="P169" s="39">
        <f t="shared" si="18"/>
        <v>280.5596774193549</v>
      </c>
      <c r="Q169" s="62">
        <f t="shared" si="19"/>
        <v>280.39999999999998</v>
      </c>
      <c r="R169" s="84">
        <v>280.73</v>
      </c>
      <c r="S169" s="17">
        <v>280.8</v>
      </c>
      <c r="T169" s="96">
        <v>280.79245283018855</v>
      </c>
      <c r="U169" s="101"/>
    </row>
    <row r="170" spans="1:21">
      <c r="A170" s="34">
        <v>37052</v>
      </c>
      <c r="B170" s="29">
        <v>280.85000000000002</v>
      </c>
      <c r="C170" s="35">
        <v>280.83999999999997</v>
      </c>
      <c r="D170" s="29">
        <v>280.85000000000002</v>
      </c>
      <c r="E170" s="67">
        <v>280.82</v>
      </c>
      <c r="F170" s="67"/>
      <c r="G170" s="36"/>
      <c r="H170" s="36"/>
      <c r="J170" s="37">
        <v>37052</v>
      </c>
      <c r="K170" s="58">
        <v>281.14999999999998</v>
      </c>
      <c r="L170" s="39">
        <f t="shared" si="17"/>
        <v>280.91548387096793</v>
      </c>
      <c r="M170" s="38">
        <f t="shared" si="16"/>
        <v>280.84249999999975</v>
      </c>
      <c r="N170" s="38">
        <v>280.73</v>
      </c>
      <c r="O170" s="39">
        <f t="shared" si="14"/>
        <v>280.83090909090913</v>
      </c>
      <c r="P170" s="39">
        <f t="shared" si="18"/>
        <v>280.55806451612909</v>
      </c>
      <c r="Q170" s="62">
        <f t="shared" si="19"/>
        <v>280.39999999999998</v>
      </c>
      <c r="R170" s="84">
        <v>280.73</v>
      </c>
      <c r="S170" s="17">
        <v>280.8</v>
      </c>
      <c r="T170" s="96">
        <v>280.79150943396212</v>
      </c>
      <c r="U170" s="101"/>
    </row>
    <row r="171" spans="1:21">
      <c r="A171" s="34">
        <v>37053</v>
      </c>
      <c r="B171" s="29">
        <v>280.85000000000002</v>
      </c>
      <c r="C171" s="35">
        <v>280.83999999999997</v>
      </c>
      <c r="D171" s="29">
        <v>280.86</v>
      </c>
      <c r="E171" s="67">
        <v>280.83</v>
      </c>
      <c r="F171" s="67"/>
      <c r="G171" s="36"/>
      <c r="H171" s="36"/>
      <c r="J171" s="37">
        <v>37053</v>
      </c>
      <c r="K171" s="58">
        <v>281.14999999999998</v>
      </c>
      <c r="L171" s="39">
        <f t="shared" si="17"/>
        <v>280.90838709677439</v>
      </c>
      <c r="M171" s="38">
        <f t="shared" si="16"/>
        <v>280.83799999999974</v>
      </c>
      <c r="N171" s="38">
        <v>280.73</v>
      </c>
      <c r="O171" s="39">
        <f t="shared" si="14"/>
        <v>280.82909090909095</v>
      </c>
      <c r="P171" s="39">
        <f t="shared" si="18"/>
        <v>280.55645161290329</v>
      </c>
      <c r="Q171" s="62">
        <f t="shared" si="19"/>
        <v>280.39999999999998</v>
      </c>
      <c r="R171" s="84">
        <v>280.73</v>
      </c>
      <c r="S171" s="17">
        <v>280.8</v>
      </c>
      <c r="T171" s="96">
        <v>280.79056603773569</v>
      </c>
      <c r="U171" s="101"/>
    </row>
    <row r="172" spans="1:21">
      <c r="A172" s="34">
        <v>37054</v>
      </c>
      <c r="B172" s="29">
        <v>280.85000000000002</v>
      </c>
      <c r="C172" s="35">
        <v>280.83999999999997</v>
      </c>
      <c r="D172" s="29">
        <v>280.85000000000002</v>
      </c>
      <c r="E172" s="67">
        <v>280.83</v>
      </c>
      <c r="F172" s="67"/>
      <c r="G172" s="36"/>
      <c r="H172" s="36"/>
      <c r="J172" s="37">
        <v>37054</v>
      </c>
      <c r="K172" s="58">
        <v>281.14999999999998</v>
      </c>
      <c r="L172" s="39">
        <f t="shared" si="17"/>
        <v>280.90129032258085</v>
      </c>
      <c r="M172" s="38">
        <f t="shared" si="16"/>
        <v>280.83349999999973</v>
      </c>
      <c r="N172" s="38">
        <v>280.73</v>
      </c>
      <c r="O172" s="39">
        <f t="shared" si="14"/>
        <v>280.82727272727277</v>
      </c>
      <c r="P172" s="39">
        <f t="shared" si="18"/>
        <v>280.55483870967748</v>
      </c>
      <c r="Q172" s="62">
        <f t="shared" si="19"/>
        <v>280.39999999999998</v>
      </c>
      <c r="R172" s="84">
        <v>280.73</v>
      </c>
      <c r="S172" s="17">
        <v>280.8</v>
      </c>
      <c r="T172" s="96">
        <v>280.78962264150925</v>
      </c>
      <c r="U172" s="101"/>
    </row>
    <row r="173" spans="1:21">
      <c r="A173" s="34">
        <v>37055</v>
      </c>
      <c r="B173" s="29">
        <v>280.83999999999997</v>
      </c>
      <c r="C173" s="35">
        <v>280.83</v>
      </c>
      <c r="D173" s="29">
        <v>280.83</v>
      </c>
      <c r="E173" s="67">
        <v>280.82</v>
      </c>
      <c r="F173" s="67"/>
      <c r="G173" s="36"/>
      <c r="H173" s="36"/>
      <c r="J173" s="37">
        <v>37055</v>
      </c>
      <c r="K173" s="58">
        <v>281.14999999999998</v>
      </c>
      <c r="L173" s="39">
        <f t="shared" si="17"/>
        <v>280.89419354838731</v>
      </c>
      <c r="M173" s="38">
        <f t="shared" si="16"/>
        <v>280.82899999999972</v>
      </c>
      <c r="N173" s="38">
        <v>280.73</v>
      </c>
      <c r="O173" s="39">
        <f t="shared" si="14"/>
        <v>280.82545454545459</v>
      </c>
      <c r="P173" s="39">
        <f t="shared" si="18"/>
        <v>280.55322580645168</v>
      </c>
      <c r="Q173" s="62">
        <f t="shared" si="19"/>
        <v>280.39999999999998</v>
      </c>
      <c r="R173" s="84">
        <v>280.73</v>
      </c>
      <c r="S173" s="17">
        <v>280.8</v>
      </c>
      <c r="T173" s="96">
        <v>280.78867924528282</v>
      </c>
      <c r="U173" s="101"/>
    </row>
    <row r="174" spans="1:21">
      <c r="A174" s="34">
        <v>37056</v>
      </c>
      <c r="B174" s="29">
        <v>280.83999999999997</v>
      </c>
      <c r="C174" s="35">
        <v>280.81</v>
      </c>
      <c r="D174" s="29">
        <v>280.85000000000002</v>
      </c>
      <c r="E174" s="67">
        <v>280.81</v>
      </c>
      <c r="F174" s="67"/>
      <c r="G174" s="36"/>
      <c r="H174" s="36"/>
      <c r="J174" s="37">
        <v>37056</v>
      </c>
      <c r="K174" s="58">
        <v>281.14999999999998</v>
      </c>
      <c r="L174" s="39">
        <f t="shared" si="17"/>
        <v>280.88709677419376</v>
      </c>
      <c r="M174" s="38">
        <f t="shared" si="16"/>
        <v>280.82449999999972</v>
      </c>
      <c r="N174" s="38">
        <v>280.73</v>
      </c>
      <c r="O174" s="39">
        <f t="shared" si="14"/>
        <v>280.82363636363641</v>
      </c>
      <c r="P174" s="39">
        <f t="shared" si="18"/>
        <v>280.55161290322587</v>
      </c>
      <c r="Q174" s="62">
        <f t="shared" si="19"/>
        <v>280.39999999999998</v>
      </c>
      <c r="R174" s="84">
        <v>280.73</v>
      </c>
      <c r="S174" s="17">
        <v>280.8</v>
      </c>
      <c r="T174" s="96">
        <v>280.78773584905639</v>
      </c>
      <c r="U174" s="101"/>
    </row>
    <row r="175" spans="1:21">
      <c r="A175" s="34">
        <v>37057</v>
      </c>
      <c r="B175" s="29">
        <v>280.83999999999997</v>
      </c>
      <c r="C175" s="35">
        <v>280.8</v>
      </c>
      <c r="D175" s="29">
        <v>280.89</v>
      </c>
      <c r="E175" s="67">
        <v>280.81</v>
      </c>
      <c r="F175" s="67"/>
      <c r="G175" s="36"/>
      <c r="H175" s="36"/>
      <c r="I175">
        <v>280.73</v>
      </c>
      <c r="J175" s="37">
        <v>37057</v>
      </c>
      <c r="K175" s="58">
        <v>281.14999999999998</v>
      </c>
      <c r="L175" s="45">
        <v>280.88</v>
      </c>
      <c r="M175" s="49">
        <v>280.82</v>
      </c>
      <c r="N175" s="38">
        <v>280.73</v>
      </c>
      <c r="O175" s="39">
        <f t="shared" si="14"/>
        <v>280.82181818181823</v>
      </c>
      <c r="P175" s="45">
        <v>280.55</v>
      </c>
      <c r="Q175" s="62">
        <f t="shared" si="19"/>
        <v>280.39999999999998</v>
      </c>
      <c r="R175" s="84">
        <v>280.73</v>
      </c>
      <c r="S175" s="17">
        <v>280.8</v>
      </c>
      <c r="T175" s="96">
        <v>280.78679245282996</v>
      </c>
      <c r="U175" s="101"/>
    </row>
    <row r="176" spans="1:21">
      <c r="A176" s="34">
        <v>37058</v>
      </c>
      <c r="B176" s="29">
        <v>280.83999999999997</v>
      </c>
      <c r="C176" s="35">
        <v>280.77999999999997</v>
      </c>
      <c r="D176" s="29">
        <v>280.91000000000003</v>
      </c>
      <c r="E176" s="67">
        <v>280.8</v>
      </c>
      <c r="F176" s="67"/>
      <c r="G176" s="36"/>
      <c r="H176" s="36"/>
      <c r="J176" s="37">
        <v>37058</v>
      </c>
      <c r="K176" s="58">
        <v>281.14999999999998</v>
      </c>
      <c r="L176" s="39">
        <v>280.88</v>
      </c>
      <c r="M176" s="38">
        <f>M175-(M$175-M$267)/92</f>
        <v>280.81815217391306</v>
      </c>
      <c r="N176" s="38">
        <v>280.73</v>
      </c>
      <c r="O176" s="45">
        <v>280.82</v>
      </c>
      <c r="P176" s="39">
        <v>280.55</v>
      </c>
      <c r="Q176" s="62">
        <f t="shared" si="19"/>
        <v>280.39999999999998</v>
      </c>
      <c r="R176" s="84">
        <v>280.73</v>
      </c>
      <c r="S176" s="17">
        <v>280.8</v>
      </c>
      <c r="T176" s="96">
        <v>280.78584905660352</v>
      </c>
      <c r="U176" s="101"/>
    </row>
    <row r="177" spans="1:21">
      <c r="A177" s="34">
        <v>37059</v>
      </c>
      <c r="B177" s="29">
        <v>280.83999999999997</v>
      </c>
      <c r="C177" s="35">
        <v>280.76</v>
      </c>
      <c r="D177" s="29">
        <v>280.88</v>
      </c>
      <c r="E177" s="67">
        <v>280.77999999999997</v>
      </c>
      <c r="F177" s="67"/>
      <c r="G177" s="36"/>
      <c r="H177" s="36"/>
      <c r="J177" s="37">
        <v>37059</v>
      </c>
      <c r="K177" s="58">
        <v>281.14999999999998</v>
      </c>
      <c r="L177" s="39">
        <v>280.88</v>
      </c>
      <c r="M177" s="38">
        <f t="shared" ref="M177:M240" si="20">M176-(M$175-M$267)/92</f>
        <v>280.81630434782613</v>
      </c>
      <c r="N177" s="38">
        <v>280.73</v>
      </c>
      <c r="O177" s="39"/>
      <c r="P177" s="39">
        <v>280.55</v>
      </c>
      <c r="Q177" s="62">
        <f t="shared" si="19"/>
        <v>280.39999999999998</v>
      </c>
      <c r="R177" s="84">
        <v>280.73</v>
      </c>
      <c r="S177" s="17">
        <v>280.8</v>
      </c>
      <c r="T177" s="96">
        <v>280.78490566037709</v>
      </c>
      <c r="U177" s="101"/>
    </row>
    <row r="178" spans="1:21">
      <c r="A178" s="34">
        <v>37060</v>
      </c>
      <c r="B178" s="29">
        <v>280.83999999999997</v>
      </c>
      <c r="C178" s="35">
        <v>280.74</v>
      </c>
      <c r="D178" s="29">
        <v>280.87</v>
      </c>
      <c r="E178" s="67">
        <v>280.79000000000002</v>
      </c>
      <c r="F178" s="67"/>
      <c r="G178" s="36"/>
      <c r="H178" s="36"/>
      <c r="J178" s="37">
        <v>37060</v>
      </c>
      <c r="K178" s="58">
        <v>281.14999999999998</v>
      </c>
      <c r="L178" s="39">
        <v>280.88</v>
      </c>
      <c r="M178" s="38">
        <f t="shared" si="20"/>
        <v>280.8144565217392</v>
      </c>
      <c r="N178" s="38">
        <v>280.73</v>
      </c>
      <c r="O178" s="39"/>
      <c r="P178" s="39">
        <v>280.55</v>
      </c>
      <c r="Q178" s="62">
        <f t="shared" si="19"/>
        <v>280.39999999999998</v>
      </c>
      <c r="R178" s="84">
        <v>280.73</v>
      </c>
      <c r="S178" s="17">
        <v>280.8</v>
      </c>
      <c r="T178" s="96">
        <v>280.78396226415066</v>
      </c>
      <c r="U178" s="101"/>
    </row>
    <row r="179" spans="1:21">
      <c r="A179" s="34">
        <v>37061</v>
      </c>
      <c r="B179" s="29">
        <v>280.88</v>
      </c>
      <c r="C179" s="35">
        <v>280.74</v>
      </c>
      <c r="D179" s="29">
        <v>280.85000000000002</v>
      </c>
      <c r="E179" s="67">
        <v>280.8</v>
      </c>
      <c r="F179" s="67"/>
      <c r="G179" s="36"/>
      <c r="H179" s="36"/>
      <c r="J179" s="37">
        <v>37061</v>
      </c>
      <c r="K179" s="58">
        <v>281.14999999999998</v>
      </c>
      <c r="L179" s="39">
        <v>280.88</v>
      </c>
      <c r="M179" s="38">
        <f t="shared" si="20"/>
        <v>280.81260869565227</v>
      </c>
      <c r="N179" s="38">
        <v>280.73</v>
      </c>
      <c r="O179" s="39"/>
      <c r="P179" s="39">
        <v>280.55</v>
      </c>
      <c r="Q179" s="62">
        <f t="shared" si="19"/>
        <v>280.39999999999998</v>
      </c>
      <c r="R179" s="84">
        <v>280.73</v>
      </c>
      <c r="S179" s="17">
        <v>280.8</v>
      </c>
      <c r="T179" s="96">
        <v>280.78301886792423</v>
      </c>
      <c r="U179" s="101"/>
    </row>
    <row r="180" spans="1:21">
      <c r="A180" s="34">
        <v>37062</v>
      </c>
      <c r="B180" s="29">
        <v>280.88</v>
      </c>
      <c r="C180" s="35">
        <v>280.77</v>
      </c>
      <c r="D180" s="29">
        <v>280.82</v>
      </c>
      <c r="E180" s="67">
        <v>280.8</v>
      </c>
      <c r="F180" s="67"/>
      <c r="G180" s="36"/>
      <c r="H180" s="36"/>
      <c r="J180" s="37">
        <v>37062</v>
      </c>
      <c r="K180" s="58">
        <v>281.14999999999998</v>
      </c>
      <c r="L180" s="39">
        <v>280.88</v>
      </c>
      <c r="M180" s="38">
        <f t="shared" si="20"/>
        <v>280.81076086956534</v>
      </c>
      <c r="N180" s="38">
        <v>280.73</v>
      </c>
      <c r="O180" s="39"/>
      <c r="P180" s="39">
        <v>280.55</v>
      </c>
      <c r="Q180" s="62">
        <f t="shared" si="19"/>
        <v>280.39999999999998</v>
      </c>
      <c r="R180" s="84">
        <v>280.73</v>
      </c>
      <c r="S180" s="17">
        <v>280.8</v>
      </c>
      <c r="T180" s="96">
        <v>280.78207547169779</v>
      </c>
      <c r="U180" s="101"/>
    </row>
    <row r="181" spans="1:21">
      <c r="A181" s="34">
        <v>37063</v>
      </c>
      <c r="B181" s="29">
        <v>280.87</v>
      </c>
      <c r="C181" s="35">
        <v>280.77</v>
      </c>
      <c r="D181" s="29">
        <v>280.79000000000002</v>
      </c>
      <c r="E181" s="67">
        <v>280.82</v>
      </c>
      <c r="F181" s="67"/>
      <c r="G181" s="36"/>
      <c r="H181" s="36"/>
      <c r="J181" s="37">
        <v>37063</v>
      </c>
      <c r="K181" s="58">
        <v>281.14999999999998</v>
      </c>
      <c r="L181" s="39">
        <v>280.88</v>
      </c>
      <c r="M181" s="38">
        <f t="shared" si="20"/>
        <v>280.80891304347841</v>
      </c>
      <c r="N181" s="38">
        <v>280.73</v>
      </c>
      <c r="O181" s="39"/>
      <c r="P181" s="39">
        <v>280.55</v>
      </c>
      <c r="Q181" s="62">
        <f t="shared" si="19"/>
        <v>280.39999999999998</v>
      </c>
      <c r="R181" s="84">
        <v>280.73</v>
      </c>
      <c r="S181" s="17">
        <v>280.8</v>
      </c>
      <c r="T181" s="96">
        <v>280.78113207547136</v>
      </c>
      <c r="U181" s="101"/>
    </row>
    <row r="182" spans="1:21">
      <c r="A182" s="34">
        <v>37064</v>
      </c>
      <c r="B182" s="29">
        <v>280.87</v>
      </c>
      <c r="C182" s="35">
        <v>280.77999999999997</v>
      </c>
      <c r="D182" s="29">
        <v>280.77999999999997</v>
      </c>
      <c r="E182" s="67">
        <v>280.82</v>
      </c>
      <c r="F182" s="67"/>
      <c r="G182" s="36"/>
      <c r="H182" s="36"/>
      <c r="J182" s="37">
        <v>37064</v>
      </c>
      <c r="K182" s="58">
        <v>281.14999999999998</v>
      </c>
      <c r="L182" s="39">
        <v>280.88</v>
      </c>
      <c r="M182" s="38">
        <f t="shared" si="20"/>
        <v>280.80706521739148</v>
      </c>
      <c r="N182" s="38">
        <v>280.73</v>
      </c>
      <c r="O182" s="39"/>
      <c r="P182" s="39">
        <v>280.55</v>
      </c>
      <c r="Q182" s="62">
        <f t="shared" si="19"/>
        <v>280.39999999999998</v>
      </c>
      <c r="R182" s="84">
        <v>280.73</v>
      </c>
      <c r="S182" s="17">
        <v>280.8</v>
      </c>
      <c r="T182" s="96">
        <v>280.78018867924493</v>
      </c>
      <c r="U182" s="101"/>
    </row>
    <row r="183" spans="1:21">
      <c r="A183" s="34">
        <v>37065</v>
      </c>
      <c r="B183" s="29">
        <v>280.87</v>
      </c>
      <c r="C183" s="35">
        <v>280.77</v>
      </c>
      <c r="D183" s="29">
        <v>280.74</v>
      </c>
      <c r="E183" s="67">
        <v>280.82</v>
      </c>
      <c r="F183" s="67"/>
      <c r="G183" s="36"/>
      <c r="H183" s="36"/>
      <c r="J183" s="37">
        <v>37065</v>
      </c>
      <c r="K183" s="58">
        <v>281.14999999999998</v>
      </c>
      <c r="L183" s="39">
        <v>280.88</v>
      </c>
      <c r="M183" s="38">
        <f t="shared" si="20"/>
        <v>280.80521739130455</v>
      </c>
      <c r="N183" s="38">
        <v>280.73</v>
      </c>
      <c r="O183" s="39"/>
      <c r="P183" s="39">
        <v>280.55</v>
      </c>
      <c r="Q183" s="62">
        <f t="shared" si="19"/>
        <v>280.39999999999998</v>
      </c>
      <c r="R183" s="84">
        <v>280.73</v>
      </c>
      <c r="S183" s="17">
        <v>280.8</v>
      </c>
      <c r="T183" s="96">
        <v>280.7792452830185</v>
      </c>
      <c r="U183" s="101"/>
    </row>
    <row r="184" spans="1:21">
      <c r="A184" s="34">
        <v>37066</v>
      </c>
      <c r="B184" s="29">
        <v>280.86</v>
      </c>
      <c r="C184" s="35">
        <v>280.77</v>
      </c>
      <c r="D184" s="29">
        <v>280.76</v>
      </c>
      <c r="E184" s="67">
        <v>280.82</v>
      </c>
      <c r="F184" s="67"/>
      <c r="G184" s="36"/>
      <c r="H184" s="36"/>
      <c r="J184" s="37">
        <v>37066</v>
      </c>
      <c r="K184" s="58">
        <v>281.14999999999998</v>
      </c>
      <c r="L184" s="39">
        <v>280.88</v>
      </c>
      <c r="M184" s="38">
        <f t="shared" si="20"/>
        <v>280.80336956521762</v>
      </c>
      <c r="N184" s="38">
        <v>280.73</v>
      </c>
      <c r="O184" s="39"/>
      <c r="P184" s="39">
        <v>280.55</v>
      </c>
      <c r="Q184" s="62">
        <f t="shared" si="19"/>
        <v>280.39999999999998</v>
      </c>
      <c r="R184" s="84">
        <v>280.73</v>
      </c>
      <c r="S184" s="17">
        <v>280.8</v>
      </c>
      <c r="T184" s="96">
        <v>280.77830188679206</v>
      </c>
      <c r="U184" s="101"/>
    </row>
    <row r="185" spans="1:21">
      <c r="A185" s="34">
        <v>37067</v>
      </c>
      <c r="B185" s="29">
        <v>280.85000000000002</v>
      </c>
      <c r="C185" s="35">
        <v>280.77</v>
      </c>
      <c r="D185" s="29">
        <v>280.77</v>
      </c>
      <c r="E185" s="67">
        <v>280.81</v>
      </c>
      <c r="F185" s="67"/>
      <c r="G185" s="36"/>
      <c r="H185" s="36"/>
      <c r="J185" s="37">
        <v>37067</v>
      </c>
      <c r="K185" s="58">
        <v>281.14999999999998</v>
      </c>
      <c r="L185" s="39">
        <v>280.88</v>
      </c>
      <c r="M185" s="38">
        <f t="shared" si="20"/>
        <v>280.80152173913069</v>
      </c>
      <c r="N185" s="38">
        <v>280.73</v>
      </c>
      <c r="O185" s="39"/>
      <c r="P185" s="39">
        <v>280.55</v>
      </c>
      <c r="Q185" s="62">
        <f t="shared" si="19"/>
        <v>280.39999999999998</v>
      </c>
      <c r="R185" s="84">
        <v>280.73</v>
      </c>
      <c r="S185" s="95">
        <v>280.8</v>
      </c>
      <c r="T185" s="96">
        <v>280.77735849056563</v>
      </c>
      <c r="U185" s="101"/>
    </row>
    <row r="186" spans="1:21">
      <c r="A186" s="34">
        <v>37068</v>
      </c>
      <c r="B186" s="29">
        <v>280.83999999999997</v>
      </c>
      <c r="C186" s="35">
        <v>280.77</v>
      </c>
      <c r="D186" s="29">
        <v>280.77</v>
      </c>
      <c r="E186" s="67">
        <v>280.81</v>
      </c>
      <c r="F186" s="67"/>
      <c r="G186" s="36"/>
      <c r="H186" s="36"/>
      <c r="J186" s="37">
        <v>37068</v>
      </c>
      <c r="K186" s="58">
        <v>281.14999999999998</v>
      </c>
      <c r="L186" s="39">
        <v>280.88</v>
      </c>
      <c r="M186" s="38">
        <f t="shared" si="20"/>
        <v>280.79967391304376</v>
      </c>
      <c r="N186" s="38">
        <v>280.73</v>
      </c>
      <c r="O186" s="39"/>
      <c r="P186" s="39">
        <v>280.55</v>
      </c>
      <c r="Q186" s="62">
        <f t="shared" si="19"/>
        <v>280.39999999999998</v>
      </c>
      <c r="R186" s="84">
        <v>280.73</v>
      </c>
      <c r="S186" s="91"/>
      <c r="T186" s="96">
        <v>280.7764150943392</v>
      </c>
      <c r="U186" s="101"/>
    </row>
    <row r="187" spans="1:21">
      <c r="A187" s="34">
        <v>37069</v>
      </c>
      <c r="B187" s="29">
        <v>280.83</v>
      </c>
      <c r="C187" s="35">
        <v>280.77</v>
      </c>
      <c r="D187" s="29">
        <v>280.77</v>
      </c>
      <c r="E187" s="67">
        <v>280.81</v>
      </c>
      <c r="F187" s="67"/>
      <c r="G187" s="36"/>
      <c r="H187" s="36"/>
      <c r="J187" s="37">
        <v>37069</v>
      </c>
      <c r="K187" s="58">
        <v>281.14999999999998</v>
      </c>
      <c r="L187" s="39">
        <v>280.88</v>
      </c>
      <c r="M187" s="38">
        <f t="shared" si="20"/>
        <v>280.79782608695683</v>
      </c>
      <c r="N187" s="38">
        <v>280.73</v>
      </c>
      <c r="O187" s="39"/>
      <c r="P187" s="39">
        <v>280.55</v>
      </c>
      <c r="Q187" s="62">
        <f t="shared" si="19"/>
        <v>280.39999999999998</v>
      </c>
      <c r="R187" s="84">
        <v>280.73</v>
      </c>
      <c r="S187" s="91"/>
      <c r="T187" s="96">
        <v>280.77547169811277</v>
      </c>
      <c r="U187" s="101"/>
    </row>
    <row r="188" spans="1:21">
      <c r="A188" s="34">
        <v>37070</v>
      </c>
      <c r="B188" s="29">
        <v>280.83</v>
      </c>
      <c r="C188" s="35">
        <v>280.77999999999997</v>
      </c>
      <c r="D188" s="29">
        <v>280.76</v>
      </c>
      <c r="E188" s="67">
        <v>280.81</v>
      </c>
      <c r="F188" s="67"/>
      <c r="G188" s="36"/>
      <c r="H188" s="36"/>
      <c r="J188" s="37">
        <v>37070</v>
      </c>
      <c r="K188" s="58">
        <v>281.14999999999998</v>
      </c>
      <c r="L188" s="39">
        <v>280.88</v>
      </c>
      <c r="M188" s="38">
        <f t="shared" si="20"/>
        <v>280.7959782608699</v>
      </c>
      <c r="N188" s="38">
        <v>280.73</v>
      </c>
      <c r="O188" s="39"/>
      <c r="P188" s="39">
        <v>280.55</v>
      </c>
      <c r="Q188" s="62">
        <f t="shared" si="19"/>
        <v>280.39999999999998</v>
      </c>
      <c r="R188" s="84">
        <v>280.73</v>
      </c>
      <c r="S188" s="91"/>
      <c r="T188" s="96">
        <v>280.77452830188633</v>
      </c>
      <c r="U188" s="101"/>
    </row>
    <row r="189" spans="1:21">
      <c r="A189" s="34">
        <v>37071</v>
      </c>
      <c r="B189" s="29">
        <v>280.83</v>
      </c>
      <c r="C189" s="35">
        <v>280.77</v>
      </c>
      <c r="D189" s="29">
        <v>280.81</v>
      </c>
      <c r="E189" s="67">
        <v>280.82</v>
      </c>
      <c r="F189" s="67"/>
      <c r="G189" s="36"/>
      <c r="H189" s="36"/>
      <c r="J189" s="37">
        <v>37071</v>
      </c>
      <c r="K189" s="58">
        <v>281.14999999999998</v>
      </c>
      <c r="L189" s="39">
        <v>280.88</v>
      </c>
      <c r="M189" s="38">
        <f t="shared" si="20"/>
        <v>280.79413043478297</v>
      </c>
      <c r="N189" s="38">
        <v>280.73</v>
      </c>
      <c r="O189" s="39"/>
      <c r="P189" s="39">
        <v>280.55</v>
      </c>
      <c r="Q189" s="62">
        <f t="shared" si="19"/>
        <v>280.39999999999998</v>
      </c>
      <c r="R189" s="84">
        <v>280.73</v>
      </c>
      <c r="S189" s="91"/>
      <c r="T189" s="96">
        <v>280.7735849056599</v>
      </c>
      <c r="U189" s="101"/>
    </row>
    <row r="190" spans="1:21">
      <c r="A190" s="44">
        <v>37072</v>
      </c>
      <c r="B190" s="41">
        <v>280.83999999999997</v>
      </c>
      <c r="C190" s="42">
        <v>280.76</v>
      </c>
      <c r="D190" s="41">
        <v>280.82</v>
      </c>
      <c r="E190" s="68">
        <v>280.81</v>
      </c>
      <c r="F190" s="68"/>
      <c r="G190" s="36"/>
      <c r="H190" s="36"/>
      <c r="I190">
        <v>280.73</v>
      </c>
      <c r="J190" s="37">
        <v>37072</v>
      </c>
      <c r="K190" s="58">
        <v>281.14999999999998</v>
      </c>
      <c r="L190" s="39">
        <v>280.88</v>
      </c>
      <c r="M190" s="38">
        <f t="shared" si="20"/>
        <v>280.79228260869604</v>
      </c>
      <c r="N190" s="38">
        <v>280.73</v>
      </c>
      <c r="O190" s="39"/>
      <c r="P190" s="39">
        <v>280.55</v>
      </c>
      <c r="Q190" s="62">
        <f t="shared" si="19"/>
        <v>280.39999999999998</v>
      </c>
      <c r="R190" s="84">
        <v>280.73</v>
      </c>
      <c r="S190" s="91"/>
      <c r="T190" s="96">
        <v>280.77264150943347</v>
      </c>
      <c r="U190" s="101"/>
    </row>
    <row r="191" spans="1:21">
      <c r="A191" s="34">
        <v>37073</v>
      </c>
      <c r="B191" s="29">
        <v>280.83999999999997</v>
      </c>
      <c r="C191" s="35">
        <v>280.76</v>
      </c>
      <c r="D191" s="29">
        <v>280.82</v>
      </c>
      <c r="E191" s="67">
        <v>280.83</v>
      </c>
      <c r="F191" s="67"/>
      <c r="G191" s="36"/>
      <c r="H191" s="36"/>
      <c r="J191" s="37">
        <v>37073</v>
      </c>
      <c r="K191" s="58">
        <v>281.14999999999998</v>
      </c>
      <c r="L191" s="39">
        <v>280.88</v>
      </c>
      <c r="M191" s="38">
        <f t="shared" si="20"/>
        <v>280.79043478260911</v>
      </c>
      <c r="N191" s="38">
        <v>280.73</v>
      </c>
      <c r="O191" s="39"/>
      <c r="P191" s="39">
        <v>280.55</v>
      </c>
      <c r="Q191" s="62">
        <f t="shared" si="19"/>
        <v>280.39999999999998</v>
      </c>
      <c r="R191" s="84">
        <v>280.73</v>
      </c>
      <c r="S191" s="91"/>
      <c r="T191" s="96">
        <v>280.77169811320704</v>
      </c>
      <c r="U191" s="101"/>
    </row>
    <row r="192" spans="1:21">
      <c r="A192" s="34">
        <v>37074</v>
      </c>
      <c r="B192" s="29">
        <v>280.83999999999997</v>
      </c>
      <c r="C192" s="35">
        <v>280.75</v>
      </c>
      <c r="D192" s="29">
        <v>280.81</v>
      </c>
      <c r="E192" s="67">
        <v>280.82</v>
      </c>
      <c r="F192" s="67"/>
      <c r="G192" s="36"/>
      <c r="H192" s="36"/>
      <c r="J192" s="37">
        <v>37074</v>
      </c>
      <c r="K192" s="58">
        <v>281.14999999999998</v>
      </c>
      <c r="L192" s="39">
        <v>280.88</v>
      </c>
      <c r="M192" s="38">
        <f t="shared" si="20"/>
        <v>280.78858695652218</v>
      </c>
      <c r="N192" s="38">
        <v>280.73</v>
      </c>
      <c r="O192" s="39"/>
      <c r="P192" s="39">
        <v>280.55</v>
      </c>
      <c r="Q192" s="62">
        <f t="shared" si="19"/>
        <v>280.39999999999998</v>
      </c>
      <c r="R192" s="84">
        <v>280.73</v>
      </c>
      <c r="S192" s="91"/>
      <c r="T192" s="96">
        <v>280.7707547169806</v>
      </c>
      <c r="U192" s="101"/>
    </row>
    <row r="193" spans="1:21">
      <c r="A193" s="34">
        <v>37075</v>
      </c>
      <c r="B193" s="29">
        <v>280.83999999999997</v>
      </c>
      <c r="C193" s="35">
        <v>280.74</v>
      </c>
      <c r="D193" s="29">
        <v>280.81</v>
      </c>
      <c r="E193" s="67">
        <v>280.83999999999997</v>
      </c>
      <c r="F193" s="67"/>
      <c r="G193" s="36"/>
      <c r="H193" s="36"/>
      <c r="J193" s="37">
        <v>37075</v>
      </c>
      <c r="K193" s="58">
        <v>281.14999999999998</v>
      </c>
      <c r="L193" s="39">
        <v>280.88</v>
      </c>
      <c r="M193" s="38">
        <f t="shared" si="20"/>
        <v>280.78673913043525</v>
      </c>
      <c r="N193" s="38">
        <v>280.73</v>
      </c>
      <c r="O193" s="39"/>
      <c r="P193" s="39">
        <v>280.55</v>
      </c>
      <c r="Q193" s="62">
        <f t="shared" si="19"/>
        <v>280.39999999999998</v>
      </c>
      <c r="R193" s="84">
        <v>280.73</v>
      </c>
      <c r="S193" s="91"/>
      <c r="T193" s="96">
        <v>280.76981132075417</v>
      </c>
      <c r="U193" s="101"/>
    </row>
    <row r="194" spans="1:21">
      <c r="A194" s="34">
        <v>37076</v>
      </c>
      <c r="B194" s="29">
        <v>280.83999999999997</v>
      </c>
      <c r="C194" s="35">
        <v>280.74</v>
      </c>
      <c r="D194" s="29">
        <v>280.79000000000002</v>
      </c>
      <c r="E194" s="67">
        <v>280.86</v>
      </c>
      <c r="F194" s="67"/>
      <c r="G194" s="36"/>
      <c r="H194" s="36"/>
      <c r="J194" s="37">
        <v>37076</v>
      </c>
      <c r="K194" s="58">
        <v>281.14999999999998</v>
      </c>
      <c r="L194" s="39">
        <v>280.88</v>
      </c>
      <c r="M194" s="38">
        <f t="shared" si="20"/>
        <v>280.78489130434832</v>
      </c>
      <c r="N194" s="38">
        <v>280.73</v>
      </c>
      <c r="O194" s="39"/>
      <c r="P194" s="39">
        <v>280.55</v>
      </c>
      <c r="Q194" s="62">
        <f t="shared" si="19"/>
        <v>280.39999999999998</v>
      </c>
      <c r="R194" s="84">
        <v>280.73</v>
      </c>
      <c r="S194" s="91"/>
      <c r="T194" s="96">
        <v>280.76886792452774</v>
      </c>
      <c r="U194" s="101"/>
    </row>
    <row r="195" spans="1:21">
      <c r="A195" s="34">
        <v>37077</v>
      </c>
      <c r="B195" s="29">
        <v>280.83</v>
      </c>
      <c r="C195" s="35">
        <v>280.75</v>
      </c>
      <c r="D195" s="29">
        <v>280.79000000000002</v>
      </c>
      <c r="E195" s="67">
        <v>280.85000000000002</v>
      </c>
      <c r="F195" s="67"/>
      <c r="G195" s="36"/>
      <c r="H195" s="36"/>
      <c r="J195" s="37">
        <v>37077</v>
      </c>
      <c r="K195" s="58">
        <v>281.14999999999998</v>
      </c>
      <c r="L195" s="39">
        <v>280.88</v>
      </c>
      <c r="M195" s="38">
        <f t="shared" si="20"/>
        <v>280.78304347826139</v>
      </c>
      <c r="N195" s="38">
        <v>280.73</v>
      </c>
      <c r="O195" s="39"/>
      <c r="P195" s="39">
        <v>280.55</v>
      </c>
      <c r="Q195" s="62">
        <f t="shared" si="19"/>
        <v>280.39999999999998</v>
      </c>
      <c r="R195" s="84">
        <v>280.73</v>
      </c>
      <c r="S195" s="91"/>
      <c r="T195" s="96">
        <v>280.76792452830131</v>
      </c>
      <c r="U195" s="101"/>
    </row>
    <row r="196" spans="1:21">
      <c r="A196" s="34">
        <v>37078</v>
      </c>
      <c r="B196" s="29">
        <v>280.82</v>
      </c>
      <c r="C196" s="35">
        <v>280.75</v>
      </c>
      <c r="D196" s="29">
        <v>280.8</v>
      </c>
      <c r="E196" s="67">
        <v>280.83999999999997</v>
      </c>
      <c r="F196" s="67"/>
      <c r="G196" s="36"/>
      <c r="H196" s="36"/>
      <c r="J196" s="37">
        <v>37078</v>
      </c>
      <c r="K196" s="58">
        <v>281.14999999999998</v>
      </c>
      <c r="L196" s="39">
        <v>280.88</v>
      </c>
      <c r="M196" s="38">
        <f t="shared" si="20"/>
        <v>280.78119565217446</v>
      </c>
      <c r="N196" s="38">
        <v>280.73</v>
      </c>
      <c r="O196" s="39"/>
      <c r="P196" s="39">
        <v>280.55</v>
      </c>
      <c r="Q196" s="62">
        <f t="shared" si="19"/>
        <v>280.39999999999998</v>
      </c>
      <c r="R196" s="84">
        <v>280.73</v>
      </c>
      <c r="S196" s="91"/>
      <c r="T196" s="96">
        <v>280.76698113207487</v>
      </c>
      <c r="U196" s="101"/>
    </row>
    <row r="197" spans="1:21">
      <c r="A197" s="34">
        <v>37079</v>
      </c>
      <c r="B197" s="29">
        <v>280.81</v>
      </c>
      <c r="C197" s="35">
        <v>280.75</v>
      </c>
      <c r="D197" s="29">
        <v>280.8</v>
      </c>
      <c r="E197" s="67">
        <v>280.83</v>
      </c>
      <c r="F197" s="67"/>
      <c r="G197" s="36"/>
      <c r="H197" s="36"/>
      <c r="J197" s="37">
        <v>37079</v>
      </c>
      <c r="K197" s="58">
        <v>281.14999999999998</v>
      </c>
      <c r="L197" s="39">
        <v>280.88</v>
      </c>
      <c r="M197" s="38">
        <f t="shared" si="20"/>
        <v>280.77934782608753</v>
      </c>
      <c r="N197" s="38">
        <v>280.73</v>
      </c>
      <c r="O197" s="39"/>
      <c r="P197" s="39">
        <v>280.55</v>
      </c>
      <c r="Q197" s="62">
        <f t="shared" si="19"/>
        <v>280.39999999999998</v>
      </c>
      <c r="R197" s="84">
        <v>280.73</v>
      </c>
      <c r="S197" s="91"/>
      <c r="T197" s="96">
        <v>280.76603773584844</v>
      </c>
      <c r="U197" s="101"/>
    </row>
    <row r="198" spans="1:21">
      <c r="A198" s="34">
        <v>37080</v>
      </c>
      <c r="B198" s="29">
        <v>280.81</v>
      </c>
      <c r="C198" s="35">
        <v>280.75</v>
      </c>
      <c r="D198" s="29">
        <v>280.79000000000002</v>
      </c>
      <c r="E198" s="67">
        <v>280.82</v>
      </c>
      <c r="F198" s="67"/>
      <c r="G198" s="36"/>
      <c r="H198" s="36"/>
      <c r="J198" s="37">
        <v>37080</v>
      </c>
      <c r="K198" s="58">
        <v>281.14999999999998</v>
      </c>
      <c r="L198" s="39">
        <v>280.88</v>
      </c>
      <c r="M198" s="38">
        <f t="shared" si="20"/>
        <v>280.7775000000006</v>
      </c>
      <c r="N198" s="38">
        <v>280.73</v>
      </c>
      <c r="O198" s="39"/>
      <c r="P198" s="39">
        <v>280.55</v>
      </c>
      <c r="Q198" s="62">
        <f t="shared" si="19"/>
        <v>280.39999999999998</v>
      </c>
      <c r="R198" s="84">
        <v>280.73</v>
      </c>
      <c r="S198" s="91"/>
      <c r="T198" s="96">
        <v>280.76509433962201</v>
      </c>
      <c r="U198" s="101"/>
    </row>
    <row r="199" spans="1:21">
      <c r="A199" s="34">
        <v>37081</v>
      </c>
      <c r="B199" s="29">
        <v>280.8</v>
      </c>
      <c r="C199" s="35">
        <v>280.77</v>
      </c>
      <c r="D199" s="29">
        <v>280.79000000000002</v>
      </c>
      <c r="E199" s="67">
        <v>280.81</v>
      </c>
      <c r="F199" s="67"/>
      <c r="G199" s="36"/>
      <c r="H199" s="36"/>
      <c r="J199" s="37">
        <v>37081</v>
      </c>
      <c r="K199" s="58">
        <v>281.14999999999998</v>
      </c>
      <c r="L199" s="39">
        <v>280.88</v>
      </c>
      <c r="M199" s="38">
        <f t="shared" si="20"/>
        <v>280.77565217391367</v>
      </c>
      <c r="N199" s="38">
        <v>280.73</v>
      </c>
      <c r="O199" s="39"/>
      <c r="P199" s="39">
        <v>280.55</v>
      </c>
      <c r="Q199" s="62">
        <f t="shared" si="19"/>
        <v>280.39999999999998</v>
      </c>
      <c r="R199" s="84">
        <v>280.73</v>
      </c>
      <c r="S199" s="91"/>
      <c r="T199" s="96">
        <v>280.76415094339558</v>
      </c>
      <c r="U199" s="101"/>
    </row>
    <row r="200" spans="1:21">
      <c r="A200" s="34">
        <v>37082</v>
      </c>
      <c r="B200" s="29">
        <v>280.79000000000002</v>
      </c>
      <c r="C200" s="35">
        <v>280.77</v>
      </c>
      <c r="D200" s="29">
        <v>280.77</v>
      </c>
      <c r="E200" s="67">
        <v>280.79000000000002</v>
      </c>
      <c r="F200" s="67"/>
      <c r="G200" s="36"/>
      <c r="H200" s="36"/>
      <c r="J200" s="37">
        <v>37082</v>
      </c>
      <c r="K200" s="58">
        <v>281.14999999999998</v>
      </c>
      <c r="L200" s="39">
        <v>280.88</v>
      </c>
      <c r="M200" s="38">
        <f t="shared" si="20"/>
        <v>280.77380434782674</v>
      </c>
      <c r="N200" s="38">
        <v>280.73</v>
      </c>
      <c r="O200" s="39"/>
      <c r="P200" s="39">
        <v>280.55</v>
      </c>
      <c r="Q200" s="62">
        <f t="shared" si="19"/>
        <v>280.39999999999998</v>
      </c>
      <c r="R200" s="84">
        <v>280.73</v>
      </c>
      <c r="S200" s="91"/>
      <c r="T200" s="96">
        <v>280.76320754716915</v>
      </c>
      <c r="U200" s="101"/>
    </row>
    <row r="201" spans="1:21">
      <c r="A201" s="34">
        <v>37083</v>
      </c>
      <c r="B201" s="29">
        <v>280.79000000000002</v>
      </c>
      <c r="C201" s="35">
        <v>280.79000000000002</v>
      </c>
      <c r="D201" s="29">
        <v>280.77999999999997</v>
      </c>
      <c r="E201" s="67">
        <v>280.79000000000002</v>
      </c>
      <c r="F201" s="67"/>
      <c r="G201" s="36"/>
      <c r="H201" s="36"/>
      <c r="J201" s="37">
        <v>37083</v>
      </c>
      <c r="K201" s="58">
        <v>281.14999999999998</v>
      </c>
      <c r="L201" s="39">
        <v>280.88</v>
      </c>
      <c r="M201" s="38">
        <f t="shared" si="20"/>
        <v>280.77195652173981</v>
      </c>
      <c r="N201" s="38">
        <v>280.73</v>
      </c>
      <c r="O201" s="39"/>
      <c r="P201" s="39">
        <v>280.55</v>
      </c>
      <c r="Q201" s="62">
        <f t="shared" si="19"/>
        <v>280.39999999999998</v>
      </c>
      <c r="R201" s="84">
        <v>280.73</v>
      </c>
      <c r="S201" s="91"/>
      <c r="T201" s="96">
        <v>280.76226415094271</v>
      </c>
      <c r="U201" s="101"/>
    </row>
    <row r="202" spans="1:21">
      <c r="A202" s="34">
        <v>37084</v>
      </c>
      <c r="B202" s="29">
        <v>280.77999999999997</v>
      </c>
      <c r="C202" s="35">
        <v>280.8</v>
      </c>
      <c r="D202" s="29">
        <v>280.79000000000002</v>
      </c>
      <c r="E202" s="67">
        <v>280.77999999999997</v>
      </c>
      <c r="F202" s="67"/>
      <c r="G202" s="36"/>
      <c r="H202" s="36"/>
      <c r="J202" s="37">
        <v>37084</v>
      </c>
      <c r="K202" s="58">
        <v>281.14999999999998</v>
      </c>
      <c r="L202" s="39">
        <v>280.88</v>
      </c>
      <c r="M202" s="38">
        <f t="shared" si="20"/>
        <v>280.77010869565288</v>
      </c>
      <c r="N202" s="38">
        <v>280.73</v>
      </c>
      <c r="O202" s="39"/>
      <c r="P202" s="39">
        <v>280.55</v>
      </c>
      <c r="Q202" s="62">
        <f t="shared" si="19"/>
        <v>280.39999999999998</v>
      </c>
      <c r="R202" s="84">
        <v>280.73</v>
      </c>
      <c r="S202" s="91"/>
      <c r="T202" s="96">
        <v>280.76132075471628</v>
      </c>
      <c r="U202" s="101"/>
    </row>
    <row r="203" spans="1:21">
      <c r="A203" s="34">
        <v>37085</v>
      </c>
      <c r="B203" s="29">
        <v>280.76</v>
      </c>
      <c r="C203" s="35">
        <v>280.81</v>
      </c>
      <c r="D203" s="29">
        <v>280.8</v>
      </c>
      <c r="E203" s="67">
        <v>280.77</v>
      </c>
      <c r="F203" s="67"/>
      <c r="G203" s="36"/>
      <c r="H203" s="36"/>
      <c r="J203" s="37">
        <v>37085</v>
      </c>
      <c r="K203" s="58">
        <v>281.14999999999998</v>
      </c>
      <c r="L203" s="39">
        <v>280.88</v>
      </c>
      <c r="M203" s="38">
        <f t="shared" si="20"/>
        <v>280.76826086956595</v>
      </c>
      <c r="N203" s="38">
        <v>280.73</v>
      </c>
      <c r="O203" s="39"/>
      <c r="P203" s="39">
        <v>280.55</v>
      </c>
      <c r="Q203" s="62">
        <f t="shared" si="19"/>
        <v>280.39999999999998</v>
      </c>
      <c r="R203" s="84">
        <v>280.73</v>
      </c>
      <c r="S203" s="91"/>
      <c r="T203" s="96">
        <v>280.76037735848985</v>
      </c>
      <c r="U203" s="101"/>
    </row>
    <row r="204" spans="1:21">
      <c r="A204" s="34">
        <v>37086</v>
      </c>
      <c r="B204" s="29">
        <v>280.75</v>
      </c>
      <c r="C204" s="35">
        <v>280.8</v>
      </c>
      <c r="D204" s="29">
        <v>280.8</v>
      </c>
      <c r="E204" s="67">
        <v>280.76</v>
      </c>
      <c r="F204" s="67"/>
      <c r="G204" s="36"/>
      <c r="H204" s="36"/>
      <c r="J204" s="37">
        <v>37086</v>
      </c>
      <c r="K204" s="58">
        <v>281.14999999999998</v>
      </c>
      <c r="L204" s="39">
        <v>280.88</v>
      </c>
      <c r="M204" s="38">
        <f t="shared" si="20"/>
        <v>280.76641304347902</v>
      </c>
      <c r="N204" s="38">
        <v>280.73</v>
      </c>
      <c r="O204" s="39"/>
      <c r="P204" s="39">
        <v>280.55</v>
      </c>
      <c r="Q204" s="62">
        <f t="shared" si="19"/>
        <v>280.39999999999998</v>
      </c>
      <c r="R204" s="84">
        <v>280.73</v>
      </c>
      <c r="S204" s="91"/>
      <c r="T204" s="96">
        <v>280.75943396226342</v>
      </c>
      <c r="U204" s="101"/>
    </row>
    <row r="205" spans="1:21">
      <c r="A205" s="34">
        <v>37087</v>
      </c>
      <c r="B205" s="29">
        <v>280.76</v>
      </c>
      <c r="C205" s="35">
        <v>280.81</v>
      </c>
      <c r="D205" s="29">
        <v>280.8</v>
      </c>
      <c r="E205" s="67">
        <v>280.76</v>
      </c>
      <c r="F205" s="67"/>
      <c r="G205" s="36"/>
      <c r="H205" s="36"/>
      <c r="I205">
        <v>280.73</v>
      </c>
      <c r="J205" s="37">
        <v>37087</v>
      </c>
      <c r="K205" s="58">
        <v>281.14999999999998</v>
      </c>
      <c r="L205" s="39">
        <v>280.88</v>
      </c>
      <c r="M205" s="38">
        <f t="shared" si="20"/>
        <v>280.76456521739209</v>
      </c>
      <c r="N205" s="38">
        <v>280.73</v>
      </c>
      <c r="O205" s="39"/>
      <c r="P205" s="39">
        <v>280.55</v>
      </c>
      <c r="Q205" s="62">
        <f t="shared" si="19"/>
        <v>280.39999999999998</v>
      </c>
      <c r="R205" s="84">
        <v>280.73</v>
      </c>
      <c r="S205" s="91"/>
      <c r="T205" s="96">
        <v>280.75849056603698</v>
      </c>
      <c r="U205" s="101"/>
    </row>
    <row r="206" spans="1:21">
      <c r="A206" s="34">
        <v>37088</v>
      </c>
      <c r="B206" s="29">
        <v>280.76</v>
      </c>
      <c r="C206" s="35">
        <v>280.8</v>
      </c>
      <c r="D206" s="29">
        <v>280.79000000000002</v>
      </c>
      <c r="E206" s="67">
        <v>280.76</v>
      </c>
      <c r="F206" s="67"/>
      <c r="G206" s="36"/>
      <c r="H206" s="36"/>
      <c r="J206" s="37">
        <v>37088</v>
      </c>
      <c r="K206" s="58">
        <v>281.14999999999998</v>
      </c>
      <c r="L206" s="39">
        <v>280.88</v>
      </c>
      <c r="M206" s="38">
        <f t="shared" si="20"/>
        <v>280.76271739130516</v>
      </c>
      <c r="N206" s="38">
        <v>280.73</v>
      </c>
      <c r="O206" s="39"/>
      <c r="P206" s="39">
        <v>280.55</v>
      </c>
      <c r="Q206" s="62">
        <f t="shared" si="19"/>
        <v>280.39999999999998</v>
      </c>
      <c r="R206" s="84">
        <v>280.73</v>
      </c>
      <c r="S206" s="91"/>
      <c r="T206" s="96">
        <v>280.75754716981055</v>
      </c>
      <c r="U206" s="101"/>
    </row>
    <row r="207" spans="1:21">
      <c r="A207" s="34">
        <v>37089</v>
      </c>
      <c r="B207" s="29">
        <v>280.77</v>
      </c>
      <c r="C207" s="35">
        <v>280.79000000000002</v>
      </c>
      <c r="D207" s="29">
        <v>280.77999999999997</v>
      </c>
      <c r="E207" s="67">
        <v>280.76</v>
      </c>
      <c r="F207" s="67"/>
      <c r="G207" s="36"/>
      <c r="H207" s="36"/>
      <c r="J207" s="37">
        <v>37089</v>
      </c>
      <c r="K207" s="58">
        <v>281.14999999999998</v>
      </c>
      <c r="L207" s="39">
        <v>280.88</v>
      </c>
      <c r="M207" s="38">
        <f t="shared" si="20"/>
        <v>280.76086956521823</v>
      </c>
      <c r="N207" s="38">
        <v>280.73</v>
      </c>
      <c r="O207" s="39"/>
      <c r="P207" s="39">
        <v>280.55</v>
      </c>
      <c r="Q207" s="62">
        <f t="shared" si="19"/>
        <v>280.39999999999998</v>
      </c>
      <c r="R207" s="84">
        <v>280.73</v>
      </c>
      <c r="S207" s="91"/>
      <c r="T207" s="96">
        <v>280.75660377358412</v>
      </c>
      <c r="U207" s="101"/>
    </row>
    <row r="208" spans="1:21">
      <c r="A208" s="34">
        <v>37090</v>
      </c>
      <c r="B208" s="29">
        <v>280.77</v>
      </c>
      <c r="C208" s="35">
        <v>280.77999999999997</v>
      </c>
      <c r="D208" s="29">
        <v>280.77</v>
      </c>
      <c r="E208" s="67">
        <v>280.75</v>
      </c>
      <c r="F208" s="67"/>
      <c r="G208" s="36"/>
      <c r="H208" s="36"/>
      <c r="J208" s="37">
        <v>37090</v>
      </c>
      <c r="K208" s="58">
        <v>281.14999999999998</v>
      </c>
      <c r="L208" s="39">
        <v>280.88</v>
      </c>
      <c r="M208" s="38">
        <f t="shared" si="20"/>
        <v>280.7590217391313</v>
      </c>
      <c r="N208" s="38">
        <v>280.73</v>
      </c>
      <c r="O208" s="39"/>
      <c r="P208" s="39">
        <v>280.55</v>
      </c>
      <c r="Q208" s="62">
        <f t="shared" si="19"/>
        <v>280.39999999999998</v>
      </c>
      <c r="R208" s="84">
        <v>280.73</v>
      </c>
      <c r="S208" s="91"/>
      <c r="T208" s="96">
        <v>280.75566037735769</v>
      </c>
      <c r="U208" s="101"/>
    </row>
    <row r="209" spans="1:21">
      <c r="A209" s="34">
        <v>37091</v>
      </c>
      <c r="B209" s="29">
        <v>280.77</v>
      </c>
      <c r="C209" s="35">
        <v>280.79000000000002</v>
      </c>
      <c r="D209" s="29">
        <v>280.77</v>
      </c>
      <c r="E209" s="67">
        <v>280.74</v>
      </c>
      <c r="F209" s="67"/>
      <c r="G209" s="36"/>
      <c r="H209" s="36"/>
      <c r="J209" s="37">
        <v>37091</v>
      </c>
      <c r="K209" s="58">
        <v>281.14999999999998</v>
      </c>
      <c r="L209" s="39">
        <v>280.88</v>
      </c>
      <c r="M209" s="38">
        <f t="shared" si="20"/>
        <v>280.75717391304437</v>
      </c>
      <c r="N209" s="38">
        <v>280.73</v>
      </c>
      <c r="O209" s="39"/>
      <c r="P209" s="39">
        <v>280.55</v>
      </c>
      <c r="Q209" s="62">
        <f t="shared" si="19"/>
        <v>280.39999999999998</v>
      </c>
      <c r="R209" s="84">
        <v>280.73</v>
      </c>
      <c r="S209" s="91"/>
      <c r="T209" s="96">
        <v>280.75471698113125</v>
      </c>
      <c r="U209" s="101"/>
    </row>
    <row r="210" spans="1:21">
      <c r="A210" s="34">
        <v>37092</v>
      </c>
      <c r="B210" s="29">
        <v>280.76</v>
      </c>
      <c r="C210" s="35">
        <v>280.81</v>
      </c>
      <c r="D210" s="29">
        <v>280.77</v>
      </c>
      <c r="E210" s="67">
        <v>280.74</v>
      </c>
      <c r="F210" s="67"/>
      <c r="G210" s="36"/>
      <c r="H210" s="36"/>
      <c r="J210" s="37">
        <v>37092</v>
      </c>
      <c r="K210" s="58">
        <v>281.14999999999998</v>
      </c>
      <c r="L210" s="39">
        <v>280.88</v>
      </c>
      <c r="M210" s="38">
        <f t="shared" si="20"/>
        <v>280.75532608695744</v>
      </c>
      <c r="N210" s="38">
        <v>280.73</v>
      </c>
      <c r="O210" s="39"/>
      <c r="P210" s="39">
        <v>280.55</v>
      </c>
      <c r="Q210" s="62">
        <f t="shared" si="19"/>
        <v>280.39999999999998</v>
      </c>
      <c r="R210" s="84">
        <v>280.73</v>
      </c>
      <c r="S210" s="91"/>
      <c r="T210" s="96">
        <v>280.75377358490482</v>
      </c>
      <c r="U210" s="101"/>
    </row>
    <row r="211" spans="1:21">
      <c r="A211" s="34">
        <v>37093</v>
      </c>
      <c r="B211" s="29">
        <v>280.77</v>
      </c>
      <c r="C211" s="35">
        <v>280.79000000000002</v>
      </c>
      <c r="D211" s="29">
        <v>280.77</v>
      </c>
      <c r="E211" s="67">
        <v>280.73</v>
      </c>
      <c r="F211" s="67"/>
      <c r="G211" s="36"/>
      <c r="H211" s="36"/>
      <c r="J211" s="37">
        <v>37093</v>
      </c>
      <c r="K211" s="58">
        <v>281.14999999999998</v>
      </c>
      <c r="L211" s="39">
        <v>280.88</v>
      </c>
      <c r="M211" s="38">
        <f t="shared" si="20"/>
        <v>280.75347826087051</v>
      </c>
      <c r="N211" s="38">
        <v>280.73</v>
      </c>
      <c r="O211" s="39"/>
      <c r="P211" s="39">
        <v>280.55</v>
      </c>
      <c r="Q211" s="62">
        <f t="shared" si="19"/>
        <v>280.39999999999998</v>
      </c>
      <c r="R211" s="84">
        <v>280.73</v>
      </c>
      <c r="S211" s="91"/>
      <c r="T211" s="96">
        <v>280.75283018867839</v>
      </c>
      <c r="U211" s="101"/>
    </row>
    <row r="212" spans="1:21">
      <c r="A212" s="34">
        <v>37094</v>
      </c>
      <c r="B212" s="29">
        <v>280.76</v>
      </c>
      <c r="C212" s="35">
        <v>280.76</v>
      </c>
      <c r="D212" s="29">
        <v>280.79000000000002</v>
      </c>
      <c r="E212" s="67">
        <v>280.74</v>
      </c>
      <c r="F212" s="67"/>
      <c r="G212" s="36"/>
      <c r="H212" s="36"/>
      <c r="J212" s="37">
        <v>37094</v>
      </c>
      <c r="K212" s="58">
        <v>281.14999999999998</v>
      </c>
      <c r="L212" s="39">
        <v>280.88</v>
      </c>
      <c r="M212" s="38">
        <f t="shared" si="20"/>
        <v>280.75163043478358</v>
      </c>
      <c r="N212" s="38">
        <v>280.73</v>
      </c>
      <c r="O212" s="39"/>
      <c r="P212" s="39">
        <v>280.55</v>
      </c>
      <c r="Q212" s="62">
        <f t="shared" si="19"/>
        <v>280.39999999999998</v>
      </c>
      <c r="R212" s="84">
        <v>280.73</v>
      </c>
      <c r="S212" s="91"/>
      <c r="T212" s="96">
        <v>280.75188679245196</v>
      </c>
      <c r="U212" s="101"/>
    </row>
    <row r="213" spans="1:21">
      <c r="A213" s="34">
        <v>37095</v>
      </c>
      <c r="B213" s="29">
        <v>280.76</v>
      </c>
      <c r="C213" s="35">
        <v>280.74</v>
      </c>
      <c r="D213" s="29">
        <v>280.79000000000002</v>
      </c>
      <c r="E213" s="67">
        <v>280.76</v>
      </c>
      <c r="F213" s="67"/>
      <c r="G213" s="36"/>
      <c r="H213" s="36"/>
      <c r="J213" s="37">
        <v>37095</v>
      </c>
      <c r="K213" s="58">
        <v>281.14999999999998</v>
      </c>
      <c r="L213" s="39">
        <v>280.88</v>
      </c>
      <c r="M213" s="38">
        <f t="shared" si="20"/>
        <v>280.74978260869665</v>
      </c>
      <c r="N213" s="38">
        <v>280.73</v>
      </c>
      <c r="O213" s="39"/>
      <c r="P213" s="39">
        <v>280.55</v>
      </c>
      <c r="Q213" s="62">
        <f t="shared" si="19"/>
        <v>280.39999999999998</v>
      </c>
      <c r="R213" s="84">
        <v>280.73</v>
      </c>
      <c r="S213" s="91"/>
      <c r="T213" s="96">
        <v>280.75094339622552</v>
      </c>
      <c r="U213" s="101"/>
    </row>
    <row r="214" spans="1:21">
      <c r="A214" s="34">
        <v>37096</v>
      </c>
      <c r="B214" s="29">
        <v>280.75</v>
      </c>
      <c r="C214" s="35">
        <v>280.72000000000003</v>
      </c>
      <c r="D214" s="29">
        <v>280.77999999999997</v>
      </c>
      <c r="E214" s="67">
        <v>280.77999999999997</v>
      </c>
      <c r="F214" s="67"/>
      <c r="G214" s="36"/>
      <c r="H214" s="36"/>
      <c r="J214" s="37">
        <v>37096</v>
      </c>
      <c r="K214" s="58">
        <v>281.14999999999998</v>
      </c>
      <c r="L214" s="39">
        <v>280.88</v>
      </c>
      <c r="M214" s="38">
        <f t="shared" si="20"/>
        <v>280.74793478260972</v>
      </c>
      <c r="N214" s="38">
        <v>280.73</v>
      </c>
      <c r="O214" s="39"/>
      <c r="P214" s="39">
        <v>280.55</v>
      </c>
      <c r="Q214" s="62">
        <f t="shared" si="19"/>
        <v>280.39999999999998</v>
      </c>
      <c r="R214" s="84">
        <v>280.73</v>
      </c>
      <c r="S214" s="91"/>
      <c r="T214" s="96">
        <v>280.74999999999909</v>
      </c>
      <c r="U214" s="101"/>
    </row>
    <row r="215" spans="1:21">
      <c r="A215" s="34">
        <v>37097</v>
      </c>
      <c r="B215" s="29">
        <v>280.79000000000002</v>
      </c>
      <c r="C215" s="35">
        <v>280.73</v>
      </c>
      <c r="D215" s="29">
        <v>280.77999999999997</v>
      </c>
      <c r="E215" s="67">
        <v>280.76</v>
      </c>
      <c r="F215" s="67"/>
      <c r="G215" s="36"/>
      <c r="H215" s="36"/>
      <c r="J215" s="37">
        <v>37097</v>
      </c>
      <c r="K215" s="58">
        <v>281.14999999999998</v>
      </c>
      <c r="L215" s="39">
        <v>280.88</v>
      </c>
      <c r="M215" s="38">
        <f t="shared" si="20"/>
        <v>280.74608695652279</v>
      </c>
      <c r="N215" s="38">
        <v>280.73</v>
      </c>
      <c r="O215" s="39"/>
      <c r="P215" s="39">
        <v>280.55</v>
      </c>
      <c r="Q215" s="62">
        <f t="shared" si="19"/>
        <v>280.39999999999998</v>
      </c>
      <c r="R215" s="84">
        <v>280.73</v>
      </c>
      <c r="S215" s="91"/>
      <c r="T215" s="96">
        <v>280.74905660377266</v>
      </c>
      <c r="U215" s="101"/>
    </row>
    <row r="216" spans="1:21">
      <c r="A216" s="34">
        <v>37098</v>
      </c>
      <c r="B216" s="29">
        <v>280.77</v>
      </c>
      <c r="C216" s="35">
        <v>280.73</v>
      </c>
      <c r="D216" s="29">
        <v>280.77999999999997</v>
      </c>
      <c r="E216" s="67">
        <v>280.77</v>
      </c>
      <c r="F216" s="67"/>
      <c r="G216" s="36"/>
      <c r="H216" s="36"/>
      <c r="J216" s="37">
        <v>37098</v>
      </c>
      <c r="K216" s="58">
        <v>281.14999999999998</v>
      </c>
      <c r="L216" s="39">
        <v>280.88</v>
      </c>
      <c r="M216" s="38">
        <f t="shared" si="20"/>
        <v>280.74423913043586</v>
      </c>
      <c r="N216" s="38">
        <v>280.73</v>
      </c>
      <c r="O216" s="39"/>
      <c r="P216" s="39">
        <v>280.55</v>
      </c>
      <c r="Q216" s="62">
        <f t="shared" si="19"/>
        <v>280.39999999999998</v>
      </c>
      <c r="R216" s="84">
        <v>280.73</v>
      </c>
      <c r="S216" s="91"/>
      <c r="T216" s="96">
        <v>280.74811320754623</v>
      </c>
      <c r="U216" s="101"/>
    </row>
    <row r="217" spans="1:21">
      <c r="A217" s="34">
        <v>37099</v>
      </c>
      <c r="B217" s="29">
        <v>280.77999999999997</v>
      </c>
      <c r="C217" s="35">
        <v>280.73</v>
      </c>
      <c r="D217" s="29">
        <v>280.77</v>
      </c>
      <c r="E217" s="67">
        <v>280.77</v>
      </c>
      <c r="F217" s="67"/>
      <c r="G217" s="36"/>
      <c r="H217" s="36"/>
      <c r="J217" s="37">
        <v>37099</v>
      </c>
      <c r="K217" s="58">
        <v>281.14999999999998</v>
      </c>
      <c r="L217" s="39">
        <v>280.88</v>
      </c>
      <c r="M217" s="38">
        <f t="shared" si="20"/>
        <v>280.74239130434893</v>
      </c>
      <c r="N217" s="38">
        <v>280.73</v>
      </c>
      <c r="O217" s="39"/>
      <c r="P217" s="39">
        <v>280.55</v>
      </c>
      <c r="Q217" s="62">
        <f t="shared" si="19"/>
        <v>280.39999999999998</v>
      </c>
      <c r="R217" s="84">
        <v>280.73</v>
      </c>
      <c r="S217" s="91"/>
      <c r="T217" s="96">
        <v>280.74716981131979</v>
      </c>
      <c r="U217" s="101"/>
    </row>
    <row r="218" spans="1:21">
      <c r="A218" s="34">
        <v>37100</v>
      </c>
      <c r="B218" s="29">
        <v>280.76</v>
      </c>
      <c r="C218" s="35">
        <v>280.74</v>
      </c>
      <c r="D218" s="29">
        <v>280.77</v>
      </c>
      <c r="E218" s="67">
        <v>280.76</v>
      </c>
      <c r="F218" s="67"/>
      <c r="G218" s="36"/>
      <c r="H218" s="36"/>
      <c r="J218" s="37">
        <v>37100</v>
      </c>
      <c r="K218" s="58">
        <v>281.14999999999998</v>
      </c>
      <c r="L218" s="39">
        <v>280.88</v>
      </c>
      <c r="M218" s="38">
        <f t="shared" si="20"/>
        <v>280.740543478262</v>
      </c>
      <c r="N218" s="38">
        <v>280.73</v>
      </c>
      <c r="O218" s="39"/>
      <c r="P218" s="39">
        <v>280.55</v>
      </c>
      <c r="Q218" s="62">
        <f t="shared" si="19"/>
        <v>280.39999999999998</v>
      </c>
      <c r="R218" s="84">
        <v>280.73</v>
      </c>
      <c r="S218" s="91"/>
      <c r="T218" s="96">
        <v>280.74622641509336</v>
      </c>
      <c r="U218" s="101"/>
    </row>
    <row r="219" spans="1:21">
      <c r="A219" s="34">
        <v>37101</v>
      </c>
      <c r="B219" s="29">
        <v>280.75</v>
      </c>
      <c r="C219" s="35">
        <v>280.74</v>
      </c>
      <c r="D219" s="29">
        <v>280.76</v>
      </c>
      <c r="E219" s="67">
        <v>280.77</v>
      </c>
      <c r="F219" s="67"/>
      <c r="G219" s="36"/>
      <c r="H219" s="36"/>
      <c r="J219" s="37">
        <v>37101</v>
      </c>
      <c r="K219" s="58">
        <v>281.14999999999998</v>
      </c>
      <c r="L219" s="39">
        <v>280.88</v>
      </c>
      <c r="M219" s="38">
        <f t="shared" si="20"/>
        <v>280.73869565217507</v>
      </c>
      <c r="N219" s="38">
        <v>280.73</v>
      </c>
      <c r="O219" s="39"/>
      <c r="P219" s="39">
        <v>280.55</v>
      </c>
      <c r="Q219" s="62">
        <f t="shared" si="19"/>
        <v>280.39999999999998</v>
      </c>
      <c r="R219" s="84">
        <v>280.73</v>
      </c>
      <c r="S219" s="91"/>
      <c r="T219" s="96">
        <v>280.74528301886693</v>
      </c>
      <c r="U219" s="101"/>
    </row>
    <row r="220" spans="1:21">
      <c r="A220" s="34">
        <v>37102</v>
      </c>
      <c r="B220" s="29">
        <v>280.75</v>
      </c>
      <c r="C220" s="35">
        <v>280.74</v>
      </c>
      <c r="D220" s="29">
        <v>280.76</v>
      </c>
      <c r="E220" s="67">
        <v>280.77</v>
      </c>
      <c r="F220" s="67"/>
      <c r="G220" s="36"/>
      <c r="H220" s="36"/>
      <c r="J220" s="37">
        <v>37102</v>
      </c>
      <c r="K220" s="58">
        <v>281.14999999999998</v>
      </c>
      <c r="L220" s="39">
        <v>280.88</v>
      </c>
      <c r="M220" s="38">
        <f t="shared" si="20"/>
        <v>280.73684782608814</v>
      </c>
      <c r="N220" s="38">
        <v>280.73</v>
      </c>
      <c r="O220" s="39"/>
      <c r="P220" s="39">
        <v>280.55</v>
      </c>
      <c r="Q220" s="62">
        <f t="shared" si="19"/>
        <v>280.39999999999998</v>
      </c>
      <c r="R220" s="84">
        <v>280.73</v>
      </c>
      <c r="S220" s="91"/>
      <c r="T220" s="96">
        <v>280.7443396226405</v>
      </c>
      <c r="U220" s="101"/>
    </row>
    <row r="221" spans="1:21">
      <c r="A221" s="44">
        <v>37103</v>
      </c>
      <c r="B221" s="41">
        <v>280.73</v>
      </c>
      <c r="C221" s="42">
        <v>280.73</v>
      </c>
      <c r="D221" s="41">
        <v>280.77</v>
      </c>
      <c r="E221" s="68">
        <v>280.77</v>
      </c>
      <c r="F221" s="68"/>
      <c r="G221" s="36"/>
      <c r="H221" s="36"/>
      <c r="J221" s="37">
        <v>37103</v>
      </c>
      <c r="K221" s="58">
        <v>281.14999999999998</v>
      </c>
      <c r="L221" s="39">
        <v>280.88</v>
      </c>
      <c r="M221" s="38">
        <f t="shared" si="20"/>
        <v>280.73500000000121</v>
      </c>
      <c r="N221" s="38">
        <v>280.73</v>
      </c>
      <c r="O221" s="39"/>
      <c r="P221" s="39">
        <v>280.55</v>
      </c>
      <c r="Q221" s="62">
        <f t="shared" si="19"/>
        <v>280.39999999999998</v>
      </c>
      <c r="R221" s="84">
        <v>280.73</v>
      </c>
      <c r="S221" s="91"/>
      <c r="T221" s="96">
        <v>280.74339622641406</v>
      </c>
      <c r="U221" s="101"/>
    </row>
    <row r="222" spans="1:21">
      <c r="A222" s="34">
        <v>37104</v>
      </c>
      <c r="B222" s="29">
        <v>280.73</v>
      </c>
      <c r="C222" s="35">
        <v>280.73</v>
      </c>
      <c r="D222" s="29">
        <v>280.76</v>
      </c>
      <c r="E222" s="67">
        <v>280.74</v>
      </c>
      <c r="F222" s="67"/>
      <c r="G222" s="36"/>
      <c r="H222" s="36"/>
      <c r="I222">
        <v>280.73</v>
      </c>
      <c r="J222" s="37">
        <v>37104</v>
      </c>
      <c r="K222" s="58">
        <v>281.14999999999998</v>
      </c>
      <c r="L222" s="39">
        <v>280.88</v>
      </c>
      <c r="M222" s="38">
        <f t="shared" si="20"/>
        <v>280.73315217391428</v>
      </c>
      <c r="N222" s="38">
        <v>280.73</v>
      </c>
      <c r="O222" s="39"/>
      <c r="P222" s="39">
        <v>280.55</v>
      </c>
      <c r="Q222" s="62">
        <f t="shared" si="19"/>
        <v>280.39999999999998</v>
      </c>
      <c r="R222" s="84">
        <v>280.73</v>
      </c>
      <c r="S222" s="91"/>
      <c r="T222" s="96">
        <v>280.74245283018763</v>
      </c>
      <c r="U222" s="101"/>
    </row>
    <row r="223" spans="1:21">
      <c r="A223" s="34">
        <v>37105</v>
      </c>
      <c r="B223" s="29">
        <v>280.75</v>
      </c>
      <c r="C223" s="35">
        <v>280.73</v>
      </c>
      <c r="D223" s="29">
        <v>280.76</v>
      </c>
      <c r="E223" s="67">
        <v>280.73</v>
      </c>
      <c r="F223" s="67"/>
      <c r="G223" s="36"/>
      <c r="H223" s="36"/>
      <c r="J223" s="37">
        <v>37105</v>
      </c>
      <c r="K223" s="58">
        <v>281.14999999999998</v>
      </c>
      <c r="L223" s="39">
        <v>280.88</v>
      </c>
      <c r="M223" s="38">
        <f t="shared" si="20"/>
        <v>280.73130434782735</v>
      </c>
      <c r="N223" s="38">
        <v>280.73</v>
      </c>
      <c r="O223" s="39"/>
      <c r="P223" s="39">
        <v>280.55</v>
      </c>
      <c r="Q223" s="62">
        <f t="shared" si="19"/>
        <v>280.39999999999998</v>
      </c>
      <c r="R223" s="84">
        <v>280.73</v>
      </c>
      <c r="S223" s="91"/>
      <c r="T223" s="96">
        <v>280.7415094339612</v>
      </c>
      <c r="U223" s="101"/>
    </row>
    <row r="224" spans="1:21">
      <c r="A224" s="34">
        <v>37106</v>
      </c>
      <c r="B224" s="29">
        <v>280.83</v>
      </c>
      <c r="C224" s="35">
        <v>280.73</v>
      </c>
      <c r="D224" s="29">
        <v>280.75</v>
      </c>
      <c r="E224" s="67">
        <v>280.70999999999998</v>
      </c>
      <c r="F224" s="67"/>
      <c r="G224" s="36"/>
      <c r="H224" s="36"/>
      <c r="J224" s="37">
        <v>37106</v>
      </c>
      <c r="K224" s="58">
        <v>281.14999999999998</v>
      </c>
      <c r="L224" s="39">
        <v>280.88</v>
      </c>
      <c r="M224" s="38">
        <f t="shared" si="20"/>
        <v>280.72945652174042</v>
      </c>
      <c r="N224" s="38">
        <v>280.73</v>
      </c>
      <c r="O224" s="39"/>
      <c r="P224" s="39">
        <v>280.55</v>
      </c>
      <c r="Q224" s="62">
        <f t="shared" si="19"/>
        <v>280.39999999999998</v>
      </c>
      <c r="R224" s="84">
        <v>280.73</v>
      </c>
      <c r="S224" s="91"/>
      <c r="T224" s="96">
        <v>280.74056603773477</v>
      </c>
      <c r="U224" s="101"/>
    </row>
    <row r="225" spans="1:21">
      <c r="A225" s="34">
        <v>37107</v>
      </c>
      <c r="B225" s="29">
        <v>280.83</v>
      </c>
      <c r="C225" s="35">
        <v>280.72000000000003</v>
      </c>
      <c r="D225" s="29">
        <v>280.75</v>
      </c>
      <c r="E225" s="67">
        <v>280.69</v>
      </c>
      <c r="F225" s="67"/>
      <c r="G225" s="36"/>
      <c r="H225" s="36"/>
      <c r="J225" s="37">
        <v>37107</v>
      </c>
      <c r="K225" s="58">
        <v>281.14999999999998</v>
      </c>
      <c r="L225" s="39">
        <v>280.88</v>
      </c>
      <c r="M225" s="38">
        <f t="shared" si="20"/>
        <v>280.72760869565349</v>
      </c>
      <c r="N225" s="38">
        <v>280.73</v>
      </c>
      <c r="O225" s="39"/>
      <c r="P225" s="39">
        <v>280.55</v>
      </c>
      <c r="Q225" s="62">
        <f t="shared" si="19"/>
        <v>280.39999999999998</v>
      </c>
      <c r="R225" s="84">
        <v>280.73</v>
      </c>
      <c r="S225" s="91"/>
      <c r="T225" s="96">
        <v>280.73962264150833</v>
      </c>
      <c r="U225" s="101"/>
    </row>
    <row r="226" spans="1:21">
      <c r="A226" s="34">
        <v>37108</v>
      </c>
      <c r="B226" s="29">
        <v>280.8</v>
      </c>
      <c r="C226" s="35">
        <v>280.70999999999998</v>
      </c>
      <c r="D226" s="29">
        <v>280.74</v>
      </c>
      <c r="E226" s="67">
        <v>280.68</v>
      </c>
      <c r="F226" s="67"/>
      <c r="G226" s="36"/>
      <c r="H226" s="36"/>
      <c r="J226" s="37">
        <v>37108</v>
      </c>
      <c r="K226" s="58">
        <v>281.14999999999998</v>
      </c>
      <c r="L226" s="39">
        <v>280.88</v>
      </c>
      <c r="M226" s="38">
        <f t="shared" si="20"/>
        <v>280.72576086956656</v>
      </c>
      <c r="N226" s="38">
        <v>280.73</v>
      </c>
      <c r="O226" s="39"/>
      <c r="P226" s="39">
        <v>280.55</v>
      </c>
      <c r="Q226" s="62">
        <f t="shared" si="19"/>
        <v>280.39999999999998</v>
      </c>
      <c r="R226" s="84">
        <v>280.73</v>
      </c>
      <c r="S226" s="91"/>
      <c r="T226" s="96">
        <v>280.7386792452819</v>
      </c>
      <c r="U226" s="101"/>
    </row>
    <row r="227" spans="1:21">
      <c r="A227" s="34">
        <v>37109</v>
      </c>
      <c r="B227" s="29">
        <v>280.77999999999997</v>
      </c>
      <c r="C227" s="35">
        <v>280.70999999999998</v>
      </c>
      <c r="D227" s="29">
        <v>280.75</v>
      </c>
      <c r="E227" s="67">
        <v>280.68</v>
      </c>
      <c r="F227" s="67"/>
      <c r="G227" s="36"/>
      <c r="H227" s="36"/>
      <c r="J227" s="37">
        <v>37109</v>
      </c>
      <c r="K227" s="58">
        <v>281.14999999999998</v>
      </c>
      <c r="L227" s="39">
        <v>280.88</v>
      </c>
      <c r="M227" s="38">
        <f t="shared" si="20"/>
        <v>280.72391304347963</v>
      </c>
      <c r="N227" s="38">
        <v>280.73</v>
      </c>
      <c r="O227" s="39"/>
      <c r="P227" s="39">
        <v>280.55</v>
      </c>
      <c r="Q227" s="62">
        <f t="shared" ref="Q227:Q266" si="21">Q226-(Q$161-Q$267)/106</f>
        <v>280.39999999999998</v>
      </c>
      <c r="R227" s="84">
        <v>280.73</v>
      </c>
      <c r="S227" s="91"/>
      <c r="T227" s="96">
        <v>280.73773584905547</v>
      </c>
      <c r="U227" s="101"/>
    </row>
    <row r="228" spans="1:21">
      <c r="A228" s="34">
        <v>37110</v>
      </c>
      <c r="B228" s="29">
        <v>280.75</v>
      </c>
      <c r="C228" s="35">
        <v>280.70999999999998</v>
      </c>
      <c r="D228" s="29">
        <v>280.75</v>
      </c>
      <c r="E228" s="67">
        <v>280.7</v>
      </c>
      <c r="F228" s="67"/>
      <c r="G228" s="36"/>
      <c r="H228" s="36"/>
      <c r="J228" s="37">
        <v>37110</v>
      </c>
      <c r="K228" s="58">
        <v>281.14999999999998</v>
      </c>
      <c r="L228" s="39">
        <v>280.88</v>
      </c>
      <c r="M228" s="38">
        <f t="shared" si="20"/>
        <v>280.7220652173927</v>
      </c>
      <c r="N228" s="38">
        <v>280.73</v>
      </c>
      <c r="O228" s="39"/>
      <c r="P228" s="39">
        <v>280.55</v>
      </c>
      <c r="Q228" s="62">
        <f t="shared" si="21"/>
        <v>280.39999999999998</v>
      </c>
      <c r="R228" s="84">
        <v>280.73</v>
      </c>
      <c r="S228" s="91"/>
      <c r="T228" s="96">
        <v>280.73679245282904</v>
      </c>
      <c r="U228" s="101"/>
    </row>
    <row r="229" spans="1:21">
      <c r="A229" s="34">
        <v>37111</v>
      </c>
      <c r="B229" s="29">
        <v>280.73</v>
      </c>
      <c r="C229" s="35">
        <v>280.70999999999998</v>
      </c>
      <c r="D229" s="29">
        <v>280.77</v>
      </c>
      <c r="E229" s="67">
        <v>280.7</v>
      </c>
      <c r="F229" s="67"/>
      <c r="G229" s="36"/>
      <c r="H229" s="36"/>
      <c r="J229" s="37">
        <v>37111</v>
      </c>
      <c r="K229" s="58">
        <v>281.14999999999998</v>
      </c>
      <c r="L229" s="39">
        <v>280.88</v>
      </c>
      <c r="M229" s="38">
        <f t="shared" si="20"/>
        <v>280.72021739130577</v>
      </c>
      <c r="N229" s="38">
        <v>280.73</v>
      </c>
      <c r="O229" s="39"/>
      <c r="P229" s="39">
        <v>280.55</v>
      </c>
      <c r="Q229" s="62">
        <f t="shared" si="21"/>
        <v>280.39999999999998</v>
      </c>
      <c r="R229" s="84">
        <v>280.73</v>
      </c>
      <c r="S229" s="91"/>
      <c r="T229" s="96">
        <v>280.7358490566026</v>
      </c>
      <c r="U229" s="101"/>
    </row>
    <row r="230" spans="1:21">
      <c r="A230" s="34">
        <v>37112</v>
      </c>
      <c r="B230" s="29">
        <v>280.72000000000003</v>
      </c>
      <c r="C230" s="35">
        <v>280.7</v>
      </c>
      <c r="D230" s="29">
        <v>280.77</v>
      </c>
      <c r="E230" s="67">
        <v>280.70999999999998</v>
      </c>
      <c r="F230" s="67"/>
      <c r="G230" s="36"/>
      <c r="H230" s="36"/>
      <c r="J230" s="37">
        <v>37112</v>
      </c>
      <c r="K230" s="58">
        <v>281.14999999999998</v>
      </c>
      <c r="L230" s="39">
        <v>280.88</v>
      </c>
      <c r="M230" s="38">
        <f t="shared" si="20"/>
        <v>280.71836956521884</v>
      </c>
      <c r="N230" s="38">
        <v>280.73</v>
      </c>
      <c r="O230" s="39"/>
      <c r="P230" s="39">
        <v>280.55</v>
      </c>
      <c r="Q230" s="62">
        <f t="shared" si="21"/>
        <v>280.39999999999998</v>
      </c>
      <c r="R230" s="84">
        <v>280.73</v>
      </c>
      <c r="S230" s="91"/>
      <c r="T230" s="96">
        <v>280.73490566037617</v>
      </c>
      <c r="U230" s="101"/>
    </row>
    <row r="231" spans="1:21">
      <c r="A231" s="34">
        <v>37113</v>
      </c>
      <c r="B231" s="29">
        <v>280.70999999999998</v>
      </c>
      <c r="C231" s="35">
        <v>280.7</v>
      </c>
      <c r="D231" s="29">
        <v>280.87</v>
      </c>
      <c r="E231" s="67">
        <v>280.72000000000003</v>
      </c>
      <c r="F231" s="67"/>
      <c r="G231" s="36"/>
      <c r="H231" s="36"/>
      <c r="J231" s="37">
        <v>37113</v>
      </c>
      <c r="K231" s="58">
        <v>281.14999999999998</v>
      </c>
      <c r="L231" s="39">
        <v>280.88</v>
      </c>
      <c r="M231" s="38">
        <f t="shared" si="20"/>
        <v>280.71652173913191</v>
      </c>
      <c r="N231" s="38">
        <v>280.73</v>
      </c>
      <c r="O231" s="39"/>
      <c r="P231" s="39">
        <v>280.55</v>
      </c>
      <c r="Q231" s="62">
        <f t="shared" si="21"/>
        <v>280.39999999999998</v>
      </c>
      <c r="R231" s="84">
        <v>280.73</v>
      </c>
      <c r="S231" s="91"/>
      <c r="T231" s="96">
        <v>280.73396226414974</v>
      </c>
      <c r="U231" s="101"/>
    </row>
    <row r="232" spans="1:21">
      <c r="A232" s="34">
        <v>37114</v>
      </c>
      <c r="B232" s="29">
        <v>280.7</v>
      </c>
      <c r="C232" s="35">
        <v>280.69</v>
      </c>
      <c r="D232" s="29">
        <v>280.92</v>
      </c>
      <c r="E232" s="67">
        <v>280.72000000000003</v>
      </c>
      <c r="F232" s="67"/>
      <c r="G232" s="36"/>
      <c r="H232" s="36"/>
      <c r="J232" s="37">
        <v>37114</v>
      </c>
      <c r="K232" s="58">
        <v>281.14999999999998</v>
      </c>
      <c r="L232" s="39">
        <v>280.88</v>
      </c>
      <c r="M232" s="38">
        <f t="shared" si="20"/>
        <v>280.71467391304498</v>
      </c>
      <c r="N232" s="38">
        <v>280.73</v>
      </c>
      <c r="O232" s="39"/>
      <c r="P232" s="39">
        <v>280.55</v>
      </c>
      <c r="Q232" s="62">
        <f t="shared" si="21"/>
        <v>280.39999999999998</v>
      </c>
      <c r="R232" s="84">
        <v>280.73</v>
      </c>
      <c r="S232" s="91"/>
      <c r="T232" s="96">
        <v>280.73301886792331</v>
      </c>
      <c r="U232" s="101"/>
    </row>
    <row r="233" spans="1:21">
      <c r="A233" s="34">
        <v>37115</v>
      </c>
      <c r="B233" s="29">
        <v>280.7</v>
      </c>
      <c r="C233" s="35">
        <v>280.69</v>
      </c>
      <c r="D233" s="29">
        <v>280.89999999999998</v>
      </c>
      <c r="E233" s="67">
        <v>280.72000000000003</v>
      </c>
      <c r="F233" s="67"/>
      <c r="G233" s="36"/>
      <c r="H233" s="36"/>
      <c r="J233" s="37">
        <v>37115</v>
      </c>
      <c r="K233" s="58">
        <v>281.14999999999998</v>
      </c>
      <c r="L233" s="39">
        <v>280.88</v>
      </c>
      <c r="M233" s="38">
        <f t="shared" si="20"/>
        <v>280.71282608695805</v>
      </c>
      <c r="N233" s="38">
        <v>280.73</v>
      </c>
      <c r="O233" s="39"/>
      <c r="P233" s="39">
        <v>280.55</v>
      </c>
      <c r="Q233" s="62">
        <f t="shared" si="21"/>
        <v>280.39999999999998</v>
      </c>
      <c r="R233" s="84">
        <v>280.73</v>
      </c>
      <c r="S233" s="91"/>
      <c r="T233" s="96">
        <v>280.73207547169687</v>
      </c>
      <c r="U233" s="101"/>
    </row>
    <row r="234" spans="1:21">
      <c r="A234" s="34">
        <v>37116</v>
      </c>
      <c r="B234" s="29">
        <v>280.7</v>
      </c>
      <c r="C234" s="35">
        <v>280.69</v>
      </c>
      <c r="D234" s="29">
        <v>280.89</v>
      </c>
      <c r="E234" s="67">
        <v>280.72000000000003</v>
      </c>
      <c r="F234" s="67"/>
      <c r="G234" s="36"/>
      <c r="H234" s="36"/>
      <c r="J234" s="37">
        <v>37116</v>
      </c>
      <c r="K234" s="58">
        <v>281.14999999999998</v>
      </c>
      <c r="L234" s="39">
        <v>280.88</v>
      </c>
      <c r="M234" s="38">
        <f t="shared" si="20"/>
        <v>280.71097826087112</v>
      </c>
      <c r="N234" s="38">
        <v>280.73</v>
      </c>
      <c r="O234" s="39"/>
      <c r="P234" s="39">
        <v>280.55</v>
      </c>
      <c r="Q234" s="62">
        <f t="shared" si="21"/>
        <v>280.39999999999998</v>
      </c>
      <c r="R234" s="84">
        <v>280.73</v>
      </c>
      <c r="S234" s="91"/>
      <c r="T234" s="96">
        <v>280.73113207547044</v>
      </c>
      <c r="U234" s="101"/>
    </row>
    <row r="235" spans="1:21">
      <c r="A235" s="34">
        <v>37117</v>
      </c>
      <c r="B235" s="29">
        <v>280.7</v>
      </c>
      <c r="C235" s="35">
        <v>280.68</v>
      </c>
      <c r="D235" s="29">
        <v>280.88</v>
      </c>
      <c r="E235" s="67">
        <v>280.72000000000003</v>
      </c>
      <c r="F235" s="67"/>
      <c r="G235" s="36"/>
      <c r="H235" s="36"/>
      <c r="J235" s="37">
        <v>37117</v>
      </c>
      <c r="K235" s="58">
        <v>281.14999999999998</v>
      </c>
      <c r="L235" s="39">
        <v>280.88</v>
      </c>
      <c r="M235" s="38">
        <f t="shared" si="20"/>
        <v>280.70913043478419</v>
      </c>
      <c r="N235" s="38">
        <v>280.73</v>
      </c>
      <c r="O235" s="39"/>
      <c r="P235" s="39">
        <v>280.55</v>
      </c>
      <c r="Q235" s="62">
        <f t="shared" si="21"/>
        <v>280.39999999999998</v>
      </c>
      <c r="R235" s="84">
        <v>280.73</v>
      </c>
      <c r="S235" s="91"/>
      <c r="T235" s="96">
        <v>280.73018867924401</v>
      </c>
      <c r="U235" s="101"/>
    </row>
    <row r="236" spans="1:21">
      <c r="A236" s="34">
        <v>37118</v>
      </c>
      <c r="B236" s="29">
        <v>280.70999999999998</v>
      </c>
      <c r="C236" s="35">
        <v>280.68</v>
      </c>
      <c r="D236" s="29">
        <v>280.82</v>
      </c>
      <c r="E236" s="67">
        <v>280.73</v>
      </c>
      <c r="F236" s="67"/>
      <c r="G236" s="36"/>
      <c r="H236" s="36"/>
      <c r="I236">
        <v>280.73</v>
      </c>
      <c r="J236" s="37">
        <v>37118</v>
      </c>
      <c r="K236" s="58">
        <v>281.14999999999998</v>
      </c>
      <c r="L236" s="39">
        <v>280.88</v>
      </c>
      <c r="M236" s="38">
        <f t="shared" si="20"/>
        <v>280.70728260869726</v>
      </c>
      <c r="N236" s="38">
        <v>280.73</v>
      </c>
      <c r="O236" s="39"/>
      <c r="P236" s="39">
        <v>280.55</v>
      </c>
      <c r="Q236" s="62">
        <f t="shared" si="21"/>
        <v>280.39999999999998</v>
      </c>
      <c r="R236" s="84">
        <v>280.73</v>
      </c>
      <c r="S236" s="91"/>
      <c r="T236" s="96">
        <v>280.72924528301758</v>
      </c>
      <c r="U236" s="101"/>
    </row>
    <row r="237" spans="1:21">
      <c r="A237" s="34">
        <v>37119</v>
      </c>
      <c r="B237" s="29">
        <v>280.70999999999998</v>
      </c>
      <c r="C237" s="35">
        <v>280.68</v>
      </c>
      <c r="D237" s="29">
        <v>280.77999999999997</v>
      </c>
      <c r="E237" s="67">
        <v>280.72000000000003</v>
      </c>
      <c r="F237" s="67"/>
      <c r="G237" s="36"/>
      <c r="H237" s="36"/>
      <c r="J237" s="37">
        <v>37119</v>
      </c>
      <c r="K237" s="58">
        <v>281.14999999999998</v>
      </c>
      <c r="L237" s="39">
        <v>280.88</v>
      </c>
      <c r="M237" s="38">
        <f t="shared" si="20"/>
        <v>280.70543478261033</v>
      </c>
      <c r="N237" s="38">
        <v>280.73</v>
      </c>
      <c r="O237" s="39"/>
      <c r="P237" s="39">
        <v>280.55</v>
      </c>
      <c r="Q237" s="62">
        <f t="shared" si="21"/>
        <v>280.39999999999998</v>
      </c>
      <c r="R237" s="84">
        <v>280.73</v>
      </c>
      <c r="S237" s="91"/>
      <c r="T237" s="96">
        <v>280.72830188679114</v>
      </c>
      <c r="U237" s="101"/>
    </row>
    <row r="238" spans="1:21">
      <c r="A238" s="34">
        <v>37120</v>
      </c>
      <c r="B238" s="29">
        <v>280.70999999999998</v>
      </c>
      <c r="C238" s="35">
        <v>280.67</v>
      </c>
      <c r="D238" s="29">
        <v>280.75</v>
      </c>
      <c r="E238" s="67">
        <v>280.72000000000003</v>
      </c>
      <c r="F238" s="67"/>
      <c r="G238" s="36"/>
      <c r="H238" s="36"/>
      <c r="J238" s="37">
        <v>37120</v>
      </c>
      <c r="K238" s="58">
        <v>281.14999999999998</v>
      </c>
      <c r="L238" s="39">
        <v>280.88</v>
      </c>
      <c r="M238" s="38">
        <f t="shared" si="20"/>
        <v>280.7035869565234</v>
      </c>
      <c r="N238" s="38">
        <v>280.73</v>
      </c>
      <c r="O238" s="39"/>
      <c r="P238" s="39">
        <v>280.55</v>
      </c>
      <c r="Q238" s="62">
        <f t="shared" si="21"/>
        <v>280.39999999999998</v>
      </c>
      <c r="R238" s="84">
        <v>280.73</v>
      </c>
      <c r="S238" s="91"/>
      <c r="T238" s="96">
        <v>280.72735849056471</v>
      </c>
      <c r="U238" s="101"/>
    </row>
    <row r="239" spans="1:21">
      <c r="A239" s="34">
        <v>37121</v>
      </c>
      <c r="B239" s="29">
        <v>280.70999999999998</v>
      </c>
      <c r="C239" s="35">
        <v>280.66000000000003</v>
      </c>
      <c r="D239" s="29">
        <v>280.70999999999998</v>
      </c>
      <c r="E239" s="67">
        <v>280.70999999999998</v>
      </c>
      <c r="F239" s="67"/>
      <c r="G239" s="36"/>
      <c r="H239" s="36"/>
      <c r="J239" s="37">
        <v>37121</v>
      </c>
      <c r="K239" s="58">
        <v>281.14999999999998</v>
      </c>
      <c r="L239" s="39">
        <v>280.88</v>
      </c>
      <c r="M239" s="38">
        <f t="shared" si="20"/>
        <v>280.70173913043647</v>
      </c>
      <c r="N239" s="38">
        <v>280.73</v>
      </c>
      <c r="O239" s="39"/>
      <c r="P239" s="39">
        <v>280.55</v>
      </c>
      <c r="Q239" s="62">
        <f t="shared" si="21"/>
        <v>280.39999999999998</v>
      </c>
      <c r="R239" s="84">
        <v>280.73</v>
      </c>
      <c r="S239" s="91"/>
      <c r="T239" s="96">
        <v>280.72641509433828</v>
      </c>
      <c r="U239" s="101"/>
    </row>
    <row r="240" spans="1:21">
      <c r="A240" s="34">
        <v>37122</v>
      </c>
      <c r="B240" s="29">
        <v>280.70999999999998</v>
      </c>
      <c r="C240" s="35">
        <v>280.66000000000003</v>
      </c>
      <c r="D240" s="29">
        <v>280.70999999999998</v>
      </c>
      <c r="E240" s="67">
        <v>280.72000000000003</v>
      </c>
      <c r="F240" s="67"/>
      <c r="G240" s="36"/>
      <c r="H240" s="36"/>
      <c r="J240" s="37">
        <v>37122</v>
      </c>
      <c r="K240" s="58">
        <v>281.14999999999998</v>
      </c>
      <c r="L240" s="39">
        <v>280.88</v>
      </c>
      <c r="M240" s="38">
        <f t="shared" si="20"/>
        <v>280.69989130434953</v>
      </c>
      <c r="N240" s="38">
        <v>280.73</v>
      </c>
      <c r="O240" s="39"/>
      <c r="P240" s="39">
        <v>280.55</v>
      </c>
      <c r="Q240" s="62">
        <f t="shared" si="21"/>
        <v>280.39999999999998</v>
      </c>
      <c r="R240" s="84">
        <v>280.73</v>
      </c>
      <c r="S240" s="91"/>
      <c r="T240" s="96">
        <v>280.72547169811185</v>
      </c>
      <c r="U240" s="101"/>
    </row>
    <row r="241" spans="1:21">
      <c r="A241" s="34">
        <v>37123</v>
      </c>
      <c r="B241" s="29">
        <v>280.70999999999998</v>
      </c>
      <c r="C241" s="35">
        <v>280.64</v>
      </c>
      <c r="D241" s="29">
        <v>280.70999999999998</v>
      </c>
      <c r="E241" s="67">
        <v>280.73</v>
      </c>
      <c r="F241" s="67"/>
      <c r="G241" s="36"/>
      <c r="H241" s="36"/>
      <c r="J241" s="37">
        <v>37123</v>
      </c>
      <c r="K241" s="58">
        <v>281.14999999999998</v>
      </c>
      <c r="L241" s="39">
        <v>280.88</v>
      </c>
      <c r="M241" s="38">
        <f t="shared" ref="M241:M266" si="22">M240-(M$175-M$267)/92</f>
        <v>280.6980434782626</v>
      </c>
      <c r="N241" s="38">
        <v>280.73</v>
      </c>
      <c r="O241" s="39"/>
      <c r="P241" s="39">
        <v>280.55</v>
      </c>
      <c r="Q241" s="62">
        <f t="shared" si="21"/>
        <v>280.39999999999998</v>
      </c>
      <c r="R241" s="84">
        <v>280.73</v>
      </c>
      <c r="S241" s="91"/>
      <c r="T241" s="96">
        <v>280.72452830188541</v>
      </c>
      <c r="U241" s="101"/>
    </row>
    <row r="242" spans="1:21">
      <c r="A242" s="34">
        <v>37124</v>
      </c>
      <c r="B242" s="29">
        <v>280.70999999999998</v>
      </c>
      <c r="C242" s="35">
        <v>280.64</v>
      </c>
      <c r="D242" s="29">
        <v>280.70999999999998</v>
      </c>
      <c r="E242" s="67">
        <v>280.76</v>
      </c>
      <c r="F242" s="67"/>
      <c r="G242" s="36"/>
      <c r="H242" s="36"/>
      <c r="J242" s="37">
        <v>37124</v>
      </c>
      <c r="K242" s="58">
        <v>281.14999999999998</v>
      </c>
      <c r="L242" s="39">
        <v>280.88</v>
      </c>
      <c r="M242" s="38">
        <f t="shared" si="22"/>
        <v>280.69619565217567</v>
      </c>
      <c r="N242" s="38">
        <v>280.73</v>
      </c>
      <c r="O242" s="39"/>
      <c r="P242" s="39">
        <v>280.55</v>
      </c>
      <c r="Q242" s="62">
        <f t="shared" si="21"/>
        <v>280.39999999999998</v>
      </c>
      <c r="R242" s="84">
        <v>280.73</v>
      </c>
      <c r="S242" s="91"/>
      <c r="T242" s="96">
        <v>280.72358490565898</v>
      </c>
      <c r="U242" s="101"/>
    </row>
    <row r="243" spans="1:21">
      <c r="A243" s="34">
        <v>37125</v>
      </c>
      <c r="B243" s="29">
        <v>280.7</v>
      </c>
      <c r="C243" s="35">
        <v>280.63</v>
      </c>
      <c r="D243" s="29">
        <v>280.70999999999998</v>
      </c>
      <c r="E243" s="67">
        <v>280.75</v>
      </c>
      <c r="F243" s="67"/>
      <c r="G243" s="36"/>
      <c r="H243" s="36"/>
      <c r="J243" s="37">
        <v>37125</v>
      </c>
      <c r="K243" s="58">
        <v>281.14999999999998</v>
      </c>
      <c r="L243" s="39">
        <v>280.88</v>
      </c>
      <c r="M243" s="38">
        <f t="shared" si="22"/>
        <v>280.69434782608874</v>
      </c>
      <c r="N243" s="38">
        <v>280.73</v>
      </c>
      <c r="O243" s="39"/>
      <c r="P243" s="39">
        <v>280.55</v>
      </c>
      <c r="Q243" s="62">
        <f t="shared" si="21"/>
        <v>280.39999999999998</v>
      </c>
      <c r="R243" s="84">
        <v>280.73</v>
      </c>
      <c r="S243" s="91"/>
      <c r="T243" s="96">
        <v>280.72264150943255</v>
      </c>
      <c r="U243" s="101"/>
    </row>
    <row r="244" spans="1:21">
      <c r="A244" s="34">
        <v>37126</v>
      </c>
      <c r="B244" s="29">
        <v>280.7</v>
      </c>
      <c r="C244" s="35">
        <v>280.62</v>
      </c>
      <c r="D244" s="29">
        <v>280.7</v>
      </c>
      <c r="E244" s="67">
        <v>280.75</v>
      </c>
      <c r="F244" s="67"/>
      <c r="G244" s="36"/>
      <c r="H244" s="36"/>
      <c r="J244" s="37">
        <v>37126</v>
      </c>
      <c r="K244" s="58">
        <v>281.14999999999998</v>
      </c>
      <c r="L244" s="39">
        <v>280.88</v>
      </c>
      <c r="M244" s="38">
        <f t="shared" si="22"/>
        <v>280.69250000000181</v>
      </c>
      <c r="N244" s="38">
        <v>280.73</v>
      </c>
      <c r="O244" s="39"/>
      <c r="P244" s="39">
        <v>280.55</v>
      </c>
      <c r="Q244" s="62">
        <f t="shared" si="21"/>
        <v>280.39999999999998</v>
      </c>
      <c r="R244" s="84">
        <v>280.73</v>
      </c>
      <c r="S244" s="91"/>
      <c r="T244" s="96">
        <v>280.72169811320612</v>
      </c>
      <c r="U244" s="101"/>
    </row>
    <row r="245" spans="1:21">
      <c r="A245" s="34">
        <v>37127</v>
      </c>
      <c r="B245" s="29">
        <v>280.7</v>
      </c>
      <c r="C245" s="35">
        <v>280.63</v>
      </c>
      <c r="D245" s="29">
        <v>280.69</v>
      </c>
      <c r="E245" s="67">
        <v>280.74</v>
      </c>
      <c r="F245" s="67"/>
      <c r="G245" s="36"/>
      <c r="H245" s="36"/>
      <c r="J245" s="37">
        <v>37127</v>
      </c>
      <c r="K245" s="58">
        <v>281.14999999999998</v>
      </c>
      <c r="L245" s="39">
        <v>280.88</v>
      </c>
      <c r="M245" s="38">
        <f t="shared" si="22"/>
        <v>280.69065217391488</v>
      </c>
      <c r="N245" s="38">
        <v>280.73</v>
      </c>
      <c r="O245" s="39"/>
      <c r="P245" s="39">
        <v>280.55</v>
      </c>
      <c r="Q245" s="62">
        <f t="shared" si="21"/>
        <v>280.39999999999998</v>
      </c>
      <c r="R245" s="84">
        <v>280.73</v>
      </c>
      <c r="S245" s="91"/>
      <c r="T245" s="96">
        <v>280.72075471697968</v>
      </c>
      <c r="U245" s="101"/>
    </row>
    <row r="246" spans="1:21">
      <c r="A246" s="34">
        <v>37128</v>
      </c>
      <c r="B246" s="29">
        <v>280.7</v>
      </c>
      <c r="C246" s="35">
        <v>280.64999999999998</v>
      </c>
      <c r="D246" s="29">
        <v>280.68</v>
      </c>
      <c r="E246" s="67">
        <v>280.73</v>
      </c>
      <c r="F246" s="67"/>
      <c r="G246" s="36"/>
      <c r="H246" s="36"/>
      <c r="J246" s="37">
        <v>37128</v>
      </c>
      <c r="K246" s="58">
        <v>281.14999999999998</v>
      </c>
      <c r="L246" s="39">
        <v>280.88</v>
      </c>
      <c r="M246" s="38">
        <f t="shared" si="22"/>
        <v>280.68880434782795</v>
      </c>
      <c r="N246" s="38">
        <v>280.73</v>
      </c>
      <c r="O246" s="39"/>
      <c r="P246" s="39">
        <v>280.55</v>
      </c>
      <c r="Q246" s="62">
        <f t="shared" si="21"/>
        <v>280.39999999999998</v>
      </c>
      <c r="R246" s="84">
        <v>280.73</v>
      </c>
      <c r="S246" s="91"/>
      <c r="T246" s="96">
        <v>280.71981132075325</v>
      </c>
      <c r="U246" s="101"/>
    </row>
    <row r="247" spans="1:21">
      <c r="A247" s="34">
        <v>37129</v>
      </c>
      <c r="B247" s="29">
        <v>280.7</v>
      </c>
      <c r="C247" s="35">
        <v>280.64999999999998</v>
      </c>
      <c r="D247" s="29">
        <v>280.67</v>
      </c>
      <c r="E247" s="67">
        <v>280.74</v>
      </c>
      <c r="F247" s="67"/>
      <c r="G247" s="36"/>
      <c r="H247" s="36"/>
      <c r="J247" s="37">
        <v>37129</v>
      </c>
      <c r="K247" s="58">
        <v>281.14999999999998</v>
      </c>
      <c r="L247" s="39">
        <v>280.88</v>
      </c>
      <c r="M247" s="38">
        <f t="shared" si="22"/>
        <v>280.68695652174102</v>
      </c>
      <c r="N247" s="38">
        <v>280.73</v>
      </c>
      <c r="O247" s="39"/>
      <c r="P247" s="39">
        <v>280.55</v>
      </c>
      <c r="Q247" s="62">
        <f t="shared" si="21"/>
        <v>280.39999999999998</v>
      </c>
      <c r="R247" s="84">
        <v>280.73</v>
      </c>
      <c r="S247" s="91"/>
      <c r="T247" s="96">
        <v>280.71886792452682</v>
      </c>
      <c r="U247" s="101"/>
    </row>
    <row r="248" spans="1:21">
      <c r="A248" s="34">
        <v>37130</v>
      </c>
      <c r="B248" s="29">
        <v>280.7</v>
      </c>
      <c r="C248" s="35">
        <v>280.64999999999998</v>
      </c>
      <c r="D248" s="29">
        <v>280.67</v>
      </c>
      <c r="E248" s="67">
        <v>280.74</v>
      </c>
      <c r="F248" s="67"/>
      <c r="G248" s="36"/>
      <c r="H248" s="36"/>
      <c r="J248" s="37">
        <v>37130</v>
      </c>
      <c r="K248" s="58">
        <v>281.14999999999998</v>
      </c>
      <c r="L248" s="39">
        <v>280.88</v>
      </c>
      <c r="M248" s="38">
        <f t="shared" si="22"/>
        <v>280.68510869565409</v>
      </c>
      <c r="N248" s="38">
        <v>280.73</v>
      </c>
      <c r="O248" s="39"/>
      <c r="P248" s="39">
        <v>280.55</v>
      </c>
      <c r="Q248" s="62">
        <f t="shared" si="21"/>
        <v>280.39999999999998</v>
      </c>
      <c r="R248" s="84">
        <v>280.73</v>
      </c>
      <c r="S248" s="91"/>
      <c r="T248" s="96">
        <v>280.71792452830039</v>
      </c>
      <c r="U248" s="101"/>
    </row>
    <row r="249" spans="1:21">
      <c r="A249" s="34">
        <v>37131</v>
      </c>
      <c r="B249" s="29">
        <v>280.7</v>
      </c>
      <c r="C249" s="35">
        <v>280.64</v>
      </c>
      <c r="D249" s="29">
        <v>280.66000000000003</v>
      </c>
      <c r="E249" s="67">
        <v>280.73</v>
      </c>
      <c r="F249" s="67"/>
      <c r="G249" s="36"/>
      <c r="H249" s="36"/>
      <c r="J249" s="37">
        <v>37131</v>
      </c>
      <c r="K249" s="58">
        <v>281.14999999999998</v>
      </c>
      <c r="L249" s="39">
        <v>280.88</v>
      </c>
      <c r="M249" s="38">
        <f t="shared" si="22"/>
        <v>280.68326086956716</v>
      </c>
      <c r="N249" s="38">
        <v>280.73</v>
      </c>
      <c r="O249" s="39"/>
      <c r="P249" s="39">
        <v>280.55</v>
      </c>
      <c r="Q249" s="62">
        <f t="shared" si="21"/>
        <v>280.39999999999998</v>
      </c>
      <c r="R249" s="84">
        <v>280.73</v>
      </c>
      <c r="S249" s="91"/>
      <c r="T249" s="96">
        <v>280.71698113207395</v>
      </c>
      <c r="U249" s="101"/>
    </row>
    <row r="250" spans="1:21">
      <c r="A250" s="34">
        <v>37132</v>
      </c>
      <c r="B250" s="29">
        <v>280.7</v>
      </c>
      <c r="C250" s="35">
        <v>280.64999999999998</v>
      </c>
      <c r="D250" s="29">
        <v>280.66000000000003</v>
      </c>
      <c r="E250" s="67"/>
      <c r="F250" s="67"/>
      <c r="G250" s="36"/>
      <c r="H250" s="36"/>
      <c r="J250" s="37">
        <v>37132</v>
      </c>
      <c r="K250" s="58">
        <v>281.14999999999998</v>
      </c>
      <c r="L250" s="39">
        <v>280.88</v>
      </c>
      <c r="M250" s="38">
        <f t="shared" si="22"/>
        <v>280.68141304348023</v>
      </c>
      <c r="N250" s="38">
        <v>280.73</v>
      </c>
      <c r="O250" s="39"/>
      <c r="P250" s="39">
        <v>280.55</v>
      </c>
      <c r="Q250" s="62">
        <f t="shared" si="21"/>
        <v>280.39999999999998</v>
      </c>
      <c r="R250" s="84">
        <v>280.73</v>
      </c>
      <c r="S250" s="91"/>
      <c r="T250" s="96">
        <v>280.71603773584752</v>
      </c>
      <c r="U250" s="101"/>
    </row>
    <row r="251" spans="1:21">
      <c r="A251" s="34">
        <v>37133</v>
      </c>
      <c r="B251" s="29">
        <v>280.7</v>
      </c>
      <c r="C251" s="35">
        <v>280.67</v>
      </c>
      <c r="D251" s="29">
        <v>280.66000000000003</v>
      </c>
      <c r="E251" s="67"/>
      <c r="F251" s="67"/>
      <c r="G251" s="36"/>
      <c r="H251" s="36"/>
      <c r="J251" s="37">
        <v>37133</v>
      </c>
      <c r="K251" s="58">
        <v>281.14999999999998</v>
      </c>
      <c r="L251" s="39">
        <v>280.88</v>
      </c>
      <c r="M251" s="38">
        <f t="shared" si="22"/>
        <v>280.6795652173933</v>
      </c>
      <c r="N251" s="38">
        <v>280.73</v>
      </c>
      <c r="O251" s="39"/>
      <c r="P251" s="39">
        <v>280.55</v>
      </c>
      <c r="Q251" s="62">
        <f t="shared" si="21"/>
        <v>280.39999999999998</v>
      </c>
      <c r="R251" s="84">
        <v>280.73</v>
      </c>
      <c r="S251" s="91"/>
      <c r="T251" s="96">
        <v>280.71509433962109</v>
      </c>
      <c r="U251" s="101"/>
    </row>
    <row r="252" spans="1:21">
      <c r="A252" s="40">
        <v>37134</v>
      </c>
      <c r="B252" s="41">
        <v>280.69</v>
      </c>
      <c r="C252" s="42">
        <v>280.67</v>
      </c>
      <c r="D252" s="41">
        <v>280.66000000000003</v>
      </c>
      <c r="E252" s="68"/>
      <c r="F252" s="68"/>
      <c r="G252" s="36"/>
      <c r="H252" s="36"/>
      <c r="J252" s="37">
        <v>37134</v>
      </c>
      <c r="K252" s="58">
        <v>281.14999999999998</v>
      </c>
      <c r="L252" s="39">
        <v>280.88</v>
      </c>
      <c r="M252" s="38">
        <f t="shared" si="22"/>
        <v>280.67771739130637</v>
      </c>
      <c r="N252" s="38">
        <v>280.73</v>
      </c>
      <c r="O252" s="39"/>
      <c r="P252" s="39">
        <v>280.55</v>
      </c>
      <c r="Q252" s="62">
        <f t="shared" si="21"/>
        <v>280.39999999999998</v>
      </c>
      <c r="R252" s="84">
        <v>280.73</v>
      </c>
      <c r="S252" s="91"/>
      <c r="T252" s="96">
        <v>280.71415094339466</v>
      </c>
      <c r="U252" s="101"/>
    </row>
    <row r="253" spans="1:21">
      <c r="A253" s="34">
        <v>37135</v>
      </c>
      <c r="B253" s="29">
        <v>280.69</v>
      </c>
      <c r="C253" s="35">
        <v>280.67</v>
      </c>
      <c r="D253" s="29">
        <v>280.66000000000003</v>
      </c>
      <c r="E253" s="67"/>
      <c r="F253" s="67"/>
      <c r="G253" s="36"/>
      <c r="H253" s="36"/>
      <c r="I253">
        <v>280.73</v>
      </c>
      <c r="J253" s="37">
        <v>37135</v>
      </c>
      <c r="K253" s="58">
        <v>281.14999999999998</v>
      </c>
      <c r="L253" s="39">
        <v>280.88</v>
      </c>
      <c r="M253" s="38">
        <f t="shared" si="22"/>
        <v>280.67586956521944</v>
      </c>
      <c r="N253" s="38">
        <v>280.73</v>
      </c>
      <c r="O253" s="39"/>
      <c r="P253" s="39">
        <v>280.55</v>
      </c>
      <c r="Q253" s="62">
        <f t="shared" si="21"/>
        <v>280.39999999999998</v>
      </c>
      <c r="R253" s="84">
        <v>280.73</v>
      </c>
      <c r="S253" s="91"/>
      <c r="T253" s="96">
        <v>280.71320754716822</v>
      </c>
      <c r="U253" s="101"/>
    </row>
    <row r="254" spans="1:21">
      <c r="A254" s="34">
        <v>37136</v>
      </c>
      <c r="B254" s="29">
        <v>280.68</v>
      </c>
      <c r="C254" s="35">
        <v>280.68</v>
      </c>
      <c r="D254" s="29">
        <v>280.66000000000003</v>
      </c>
      <c r="E254" s="67"/>
      <c r="F254" s="67"/>
      <c r="G254" s="36"/>
      <c r="H254" s="36"/>
      <c r="J254" s="37">
        <v>37136</v>
      </c>
      <c r="K254" s="58">
        <v>281.14999999999998</v>
      </c>
      <c r="L254" s="39">
        <v>280.88</v>
      </c>
      <c r="M254" s="38">
        <f t="shared" si="22"/>
        <v>280.67402173913251</v>
      </c>
      <c r="N254" s="38">
        <v>280.73</v>
      </c>
      <c r="O254" s="39"/>
      <c r="P254" s="39">
        <v>280.55</v>
      </c>
      <c r="Q254" s="62">
        <f t="shared" si="21"/>
        <v>280.39999999999998</v>
      </c>
      <c r="R254" s="84">
        <v>280.73</v>
      </c>
      <c r="S254" s="91"/>
      <c r="T254" s="96">
        <v>280.71226415094179</v>
      </c>
      <c r="U254" s="101"/>
    </row>
    <row r="255" spans="1:21">
      <c r="A255" s="34">
        <v>37137</v>
      </c>
      <c r="B255" s="29">
        <v>280.69</v>
      </c>
      <c r="C255" s="35">
        <v>280.67</v>
      </c>
      <c r="D255" s="29">
        <v>280.66000000000003</v>
      </c>
      <c r="E255" s="67"/>
      <c r="F255" s="67"/>
      <c r="G255" s="36"/>
      <c r="H255" s="36"/>
      <c r="J255" s="37">
        <v>37137</v>
      </c>
      <c r="K255" s="58">
        <v>281.14999999999998</v>
      </c>
      <c r="L255" s="39">
        <v>280.88</v>
      </c>
      <c r="M255" s="38">
        <f t="shared" si="22"/>
        <v>280.67217391304558</v>
      </c>
      <c r="N255" s="38">
        <v>280.73</v>
      </c>
      <c r="O255" s="39"/>
      <c r="P255" s="39">
        <v>280.55</v>
      </c>
      <c r="Q255" s="62">
        <f t="shared" si="21"/>
        <v>280.39999999999998</v>
      </c>
      <c r="R255" s="84">
        <v>280.73</v>
      </c>
      <c r="S255" s="91"/>
      <c r="T255" s="96">
        <v>280.71132075471536</v>
      </c>
      <c r="U255" s="101"/>
    </row>
    <row r="256" spans="1:21">
      <c r="A256" s="34">
        <v>37138</v>
      </c>
      <c r="B256" s="29">
        <v>280.69</v>
      </c>
      <c r="C256" s="35">
        <v>280.68</v>
      </c>
      <c r="D256" s="29">
        <v>280.66000000000003</v>
      </c>
      <c r="E256" s="67"/>
      <c r="F256" s="67"/>
      <c r="G256" s="36"/>
      <c r="H256" s="36"/>
      <c r="J256" s="37">
        <v>37138</v>
      </c>
      <c r="K256" s="58">
        <v>281.14999999999998</v>
      </c>
      <c r="L256" s="39">
        <v>280.88</v>
      </c>
      <c r="M256" s="38">
        <f t="shared" si="22"/>
        <v>280.67032608695865</v>
      </c>
      <c r="N256" s="38">
        <v>280.73</v>
      </c>
      <c r="O256" s="39"/>
      <c r="P256" s="39">
        <v>280.55</v>
      </c>
      <c r="Q256" s="62">
        <f t="shared" si="21"/>
        <v>280.39999999999998</v>
      </c>
      <c r="R256" s="84">
        <v>280.73</v>
      </c>
      <c r="S256" s="91"/>
      <c r="T256" s="96">
        <v>280.71037735848893</v>
      </c>
      <c r="U256" s="101"/>
    </row>
    <row r="257" spans="1:21">
      <c r="A257" s="34">
        <v>37139</v>
      </c>
      <c r="B257" s="29">
        <v>280.68</v>
      </c>
      <c r="C257" s="35">
        <v>280.67</v>
      </c>
      <c r="D257" s="29">
        <v>280.66000000000003</v>
      </c>
      <c r="E257" s="67"/>
      <c r="F257" s="67"/>
      <c r="G257" s="36"/>
      <c r="H257" s="36"/>
      <c r="J257" s="37">
        <v>37139</v>
      </c>
      <c r="K257" s="58">
        <v>281.14999999999998</v>
      </c>
      <c r="L257" s="39">
        <v>280.88</v>
      </c>
      <c r="M257" s="38">
        <f t="shared" si="22"/>
        <v>280.66847826087172</v>
      </c>
      <c r="N257" s="38">
        <v>280.73</v>
      </c>
      <c r="O257" s="39"/>
      <c r="P257" s="39">
        <v>280.55</v>
      </c>
      <c r="Q257" s="62">
        <f t="shared" si="21"/>
        <v>280.39999999999998</v>
      </c>
      <c r="R257" s="84">
        <v>280.73</v>
      </c>
      <c r="S257" s="91"/>
      <c r="T257" s="96">
        <v>280.70943396226249</v>
      </c>
      <c r="U257" s="101"/>
    </row>
    <row r="258" spans="1:21">
      <c r="A258" s="34">
        <v>37140</v>
      </c>
      <c r="B258" s="29">
        <v>280.68</v>
      </c>
      <c r="C258" s="35">
        <v>280.67</v>
      </c>
      <c r="D258" s="29">
        <v>280.66000000000003</v>
      </c>
      <c r="E258" s="67"/>
      <c r="F258" s="67"/>
      <c r="G258" s="36"/>
      <c r="H258" s="36"/>
      <c r="J258" s="37">
        <v>37140</v>
      </c>
      <c r="K258" s="58">
        <v>281.14999999999998</v>
      </c>
      <c r="L258" s="39">
        <v>280.88</v>
      </c>
      <c r="M258" s="38">
        <f t="shared" si="22"/>
        <v>280.66663043478479</v>
      </c>
      <c r="N258" s="38">
        <v>280.73</v>
      </c>
      <c r="O258" s="39"/>
      <c r="P258" s="39">
        <v>280.55</v>
      </c>
      <c r="Q258" s="62">
        <f t="shared" si="21"/>
        <v>280.39999999999998</v>
      </c>
      <c r="R258" s="84">
        <v>280.73</v>
      </c>
      <c r="S258" s="91"/>
      <c r="T258" s="96">
        <v>280.70849056603606</v>
      </c>
      <c r="U258" s="101"/>
    </row>
    <row r="259" spans="1:21">
      <c r="A259" s="34">
        <v>37141</v>
      </c>
      <c r="B259" s="29">
        <v>280.68</v>
      </c>
      <c r="C259" s="35">
        <v>280.67</v>
      </c>
      <c r="D259" s="29">
        <v>280.64999999999998</v>
      </c>
      <c r="E259" s="67"/>
      <c r="F259" s="67"/>
      <c r="G259" s="36"/>
      <c r="H259" s="36"/>
      <c r="J259" s="37">
        <v>37141</v>
      </c>
      <c r="K259" s="58">
        <v>281.14999999999998</v>
      </c>
      <c r="L259" s="39">
        <v>280.88</v>
      </c>
      <c r="M259" s="38">
        <f t="shared" si="22"/>
        <v>280.66478260869786</v>
      </c>
      <c r="N259" s="38">
        <v>280.73</v>
      </c>
      <c r="O259" s="39"/>
      <c r="P259" s="39">
        <v>280.55</v>
      </c>
      <c r="Q259" s="62">
        <f t="shared" si="21"/>
        <v>280.39999999999998</v>
      </c>
      <c r="R259" s="84">
        <v>280.73</v>
      </c>
      <c r="S259" s="91"/>
      <c r="T259" s="96">
        <v>280.70754716980963</v>
      </c>
      <c r="U259" s="101"/>
    </row>
    <row r="260" spans="1:21">
      <c r="A260" s="34">
        <v>37142</v>
      </c>
      <c r="B260" s="29">
        <v>280.67</v>
      </c>
      <c r="C260" s="35">
        <v>280.67</v>
      </c>
      <c r="D260" s="29">
        <v>280.66000000000003</v>
      </c>
      <c r="E260" s="67"/>
      <c r="F260" s="67"/>
      <c r="G260" s="36"/>
      <c r="H260" s="36"/>
      <c r="J260" s="37">
        <v>37142</v>
      </c>
      <c r="K260" s="58">
        <v>281.14999999999998</v>
      </c>
      <c r="L260" s="39">
        <v>280.88</v>
      </c>
      <c r="M260" s="38">
        <f t="shared" si="22"/>
        <v>280.66293478261093</v>
      </c>
      <c r="N260" s="38">
        <v>280.73</v>
      </c>
      <c r="O260" s="39"/>
      <c r="P260" s="39">
        <v>280.55</v>
      </c>
      <c r="Q260" s="62">
        <f t="shared" si="21"/>
        <v>280.39999999999998</v>
      </c>
      <c r="R260" s="84">
        <v>280.73</v>
      </c>
      <c r="S260" s="91"/>
      <c r="T260" s="96">
        <v>280.7066037735832</v>
      </c>
      <c r="U260" s="101"/>
    </row>
    <row r="261" spans="1:21">
      <c r="A261" s="34">
        <v>37143</v>
      </c>
      <c r="B261" s="29">
        <v>280.68</v>
      </c>
      <c r="C261" s="35">
        <v>280.66000000000003</v>
      </c>
      <c r="D261" s="29">
        <v>280.68</v>
      </c>
      <c r="E261" s="67"/>
      <c r="F261" s="67"/>
      <c r="G261" s="36"/>
      <c r="H261" s="36"/>
      <c r="J261" s="37">
        <v>37143</v>
      </c>
      <c r="K261" s="58">
        <v>281.14999999999998</v>
      </c>
      <c r="L261" s="39">
        <v>280.88</v>
      </c>
      <c r="M261" s="38">
        <f t="shared" si="22"/>
        <v>280.661086956524</v>
      </c>
      <c r="N261" s="38">
        <v>280.73</v>
      </c>
      <c r="O261" s="39"/>
      <c r="P261" s="39">
        <v>280.55</v>
      </c>
      <c r="Q261" s="62">
        <f t="shared" si="21"/>
        <v>280.39999999999998</v>
      </c>
      <c r="R261" s="84">
        <v>280.73</v>
      </c>
      <c r="S261" s="91"/>
      <c r="T261" s="96">
        <v>280.70566037735676</v>
      </c>
      <c r="U261" s="101"/>
    </row>
    <row r="262" spans="1:21">
      <c r="A262" s="34">
        <v>37144</v>
      </c>
      <c r="B262" s="29">
        <v>280.67</v>
      </c>
      <c r="C262" s="35">
        <v>280.66000000000003</v>
      </c>
      <c r="D262" s="29">
        <v>280.67</v>
      </c>
      <c r="E262" s="67"/>
      <c r="F262" s="67"/>
      <c r="G262" s="36"/>
      <c r="H262" s="36"/>
      <c r="J262" s="37">
        <v>37144</v>
      </c>
      <c r="K262" s="58">
        <v>281.14999999999998</v>
      </c>
      <c r="L262" s="39">
        <v>280.88</v>
      </c>
      <c r="M262" s="38">
        <f t="shared" si="22"/>
        <v>280.65923913043707</v>
      </c>
      <c r="N262" s="38">
        <v>280.73</v>
      </c>
      <c r="O262" s="39"/>
      <c r="P262" s="39">
        <v>280.55</v>
      </c>
      <c r="Q262" s="62">
        <f t="shared" si="21"/>
        <v>280.39999999999998</v>
      </c>
      <c r="R262" s="84">
        <v>280.73</v>
      </c>
      <c r="S262" s="91"/>
      <c r="T262" s="96">
        <v>280.70471698113033</v>
      </c>
      <c r="U262" s="101"/>
    </row>
    <row r="263" spans="1:21">
      <c r="A263" s="34">
        <v>37145</v>
      </c>
      <c r="B263" s="29">
        <v>280.67</v>
      </c>
      <c r="C263" s="35">
        <v>280.69</v>
      </c>
      <c r="D263" s="29">
        <v>280.67</v>
      </c>
      <c r="E263" s="67"/>
      <c r="F263" s="67"/>
      <c r="G263" s="36"/>
      <c r="H263" s="36"/>
      <c r="J263" s="37">
        <v>37145</v>
      </c>
      <c r="K263" s="58">
        <v>281.14999999999998</v>
      </c>
      <c r="L263" s="39">
        <v>280.88</v>
      </c>
      <c r="M263" s="38">
        <f t="shared" si="22"/>
        <v>280.65739130435014</v>
      </c>
      <c r="N263" s="38">
        <v>280.73</v>
      </c>
      <c r="O263" s="39"/>
      <c r="P263" s="39">
        <v>280.55</v>
      </c>
      <c r="Q263" s="62">
        <f t="shared" si="21"/>
        <v>280.39999999999998</v>
      </c>
      <c r="R263" s="84">
        <v>280.73</v>
      </c>
      <c r="S263" s="91"/>
      <c r="T263" s="96">
        <v>280.7037735849039</v>
      </c>
      <c r="U263" s="101"/>
    </row>
    <row r="264" spans="1:21">
      <c r="A264" s="34">
        <v>37146</v>
      </c>
      <c r="B264" s="29">
        <v>280.66000000000003</v>
      </c>
      <c r="C264" s="35">
        <v>280.69</v>
      </c>
      <c r="D264" s="29">
        <v>280.66000000000003</v>
      </c>
      <c r="E264" s="67"/>
      <c r="F264" s="67"/>
      <c r="G264" s="36"/>
      <c r="H264" s="36"/>
      <c r="J264" s="37">
        <v>37146</v>
      </c>
      <c r="K264" s="58">
        <v>281.14999999999998</v>
      </c>
      <c r="L264" s="39">
        <v>280.88</v>
      </c>
      <c r="M264" s="38">
        <f t="shared" si="22"/>
        <v>280.65554347826321</v>
      </c>
      <c r="N264" s="38">
        <v>280.73</v>
      </c>
      <c r="O264" s="39"/>
      <c r="P264" s="39">
        <v>280.55</v>
      </c>
      <c r="Q264" s="62">
        <f t="shared" si="21"/>
        <v>280.39999999999998</v>
      </c>
      <c r="R264" s="84">
        <v>280.73</v>
      </c>
      <c r="S264" s="91"/>
      <c r="T264" s="96">
        <v>280.70283018867747</v>
      </c>
      <c r="U264" s="101"/>
    </row>
    <row r="265" spans="1:21">
      <c r="A265" s="34">
        <v>37147</v>
      </c>
      <c r="B265" s="29">
        <v>280.66000000000003</v>
      </c>
      <c r="C265" s="35">
        <v>280.68</v>
      </c>
      <c r="D265" s="29">
        <v>280.66000000000003</v>
      </c>
      <c r="E265" s="67"/>
      <c r="F265" s="67"/>
      <c r="G265" s="36"/>
      <c r="H265" s="36"/>
      <c r="J265" s="37">
        <v>37147</v>
      </c>
      <c r="K265" s="58">
        <v>281.14999999999998</v>
      </c>
      <c r="L265" s="39">
        <v>280.88</v>
      </c>
      <c r="M265" s="38">
        <f t="shared" si="22"/>
        <v>280.65369565217628</v>
      </c>
      <c r="N265" s="38">
        <v>280.73</v>
      </c>
      <c r="O265" s="39"/>
      <c r="P265" s="39">
        <v>280.55</v>
      </c>
      <c r="Q265" s="62">
        <f t="shared" si="21"/>
        <v>280.39999999999998</v>
      </c>
      <c r="R265" s="84">
        <v>280.73</v>
      </c>
      <c r="S265" s="91"/>
      <c r="T265" s="96">
        <v>280.70188679245103</v>
      </c>
      <c r="U265" s="101"/>
    </row>
    <row r="266" spans="1:21">
      <c r="A266" s="34">
        <v>37148</v>
      </c>
      <c r="B266" s="29">
        <v>280.67</v>
      </c>
      <c r="C266" s="35">
        <v>280.68</v>
      </c>
      <c r="D266" s="29">
        <v>280.64999999999998</v>
      </c>
      <c r="E266" s="67"/>
      <c r="F266" s="67"/>
      <c r="G266" s="36"/>
      <c r="H266" s="36"/>
      <c r="J266" s="37">
        <v>37148</v>
      </c>
      <c r="K266" s="58">
        <v>281.14999999999998</v>
      </c>
      <c r="L266" s="39">
        <v>280.88</v>
      </c>
      <c r="M266" s="38">
        <f t="shared" si="22"/>
        <v>280.65184782608935</v>
      </c>
      <c r="N266" s="38">
        <v>280.73</v>
      </c>
      <c r="O266" s="39"/>
      <c r="P266" s="39">
        <v>280.54399999999998</v>
      </c>
      <c r="Q266" s="62">
        <f t="shared" si="21"/>
        <v>280.39999999999998</v>
      </c>
      <c r="R266" s="84">
        <v>280.73</v>
      </c>
      <c r="S266" s="91"/>
      <c r="T266" s="96">
        <v>280.7009433962246</v>
      </c>
      <c r="U266" s="101"/>
    </row>
    <row r="267" spans="1:21">
      <c r="A267" s="34">
        <v>37149</v>
      </c>
      <c r="B267" s="29">
        <v>280.66000000000003</v>
      </c>
      <c r="C267" s="35">
        <v>280.69</v>
      </c>
      <c r="D267" s="29">
        <v>280.73</v>
      </c>
      <c r="E267" s="67"/>
      <c r="F267" s="67"/>
      <c r="G267" s="36"/>
      <c r="H267" s="36"/>
      <c r="I267" s="103">
        <v>280.73</v>
      </c>
      <c r="J267" s="37">
        <v>37149</v>
      </c>
      <c r="K267" s="58">
        <v>281.14999999999998</v>
      </c>
      <c r="L267" s="45">
        <v>280.88</v>
      </c>
      <c r="M267" s="56">
        <v>280.64999999999998</v>
      </c>
      <c r="N267" s="56">
        <v>280.73</v>
      </c>
      <c r="O267" s="43"/>
      <c r="P267" s="43">
        <v>280.55</v>
      </c>
      <c r="Q267" s="60">
        <v>280.39999999999998</v>
      </c>
      <c r="R267" s="61">
        <v>280.73</v>
      </c>
      <c r="S267" s="91"/>
      <c r="T267" s="43">
        <v>280.7</v>
      </c>
      <c r="U267" s="102">
        <v>280.7</v>
      </c>
    </row>
    <row r="268" spans="1:21">
      <c r="A268" s="34">
        <v>37150</v>
      </c>
      <c r="B268" s="29">
        <v>280.66000000000003</v>
      </c>
      <c r="C268" s="35">
        <v>280.69</v>
      </c>
      <c r="D268" s="29">
        <v>280.76</v>
      </c>
      <c r="E268" s="67"/>
      <c r="F268" s="67"/>
      <c r="G268" s="36"/>
      <c r="H268" s="36"/>
      <c r="J268" s="37">
        <v>37150</v>
      </c>
      <c r="K268" s="58">
        <v>281.14999999999998</v>
      </c>
      <c r="L268" s="39">
        <f>L267-(L$267-L$374)/107</f>
        <v>280.87887850467291</v>
      </c>
      <c r="M268" s="38">
        <f>M267-(M$267-M$297)/30</f>
        <v>280.64333333333332</v>
      </c>
      <c r="N268" s="38">
        <f>N267-(N$267-N$297)/30</f>
        <v>280.72266666666667</v>
      </c>
      <c r="O268" s="39"/>
      <c r="P268" s="39">
        <f>P267-(P$267-P$297)/30</f>
        <v>280.54666666666668</v>
      </c>
      <c r="Q268" s="62">
        <f>Q267-(Q$267-Q$374)/107</f>
        <v>280.39813084112149</v>
      </c>
      <c r="R268" s="59">
        <f>R267-(R$267-R$297)/30</f>
        <v>280.72266666666667</v>
      </c>
      <c r="S268" s="91"/>
      <c r="T268" s="96">
        <v>280.69486486486483</v>
      </c>
      <c r="U268" s="54"/>
    </row>
    <row r="269" spans="1:21">
      <c r="A269" s="34">
        <v>37151</v>
      </c>
      <c r="B269" s="29">
        <v>280.66000000000003</v>
      </c>
      <c r="C269" s="35">
        <v>280.68</v>
      </c>
      <c r="D269" s="29">
        <v>280.75</v>
      </c>
      <c r="E269" s="67"/>
      <c r="F269" s="67"/>
      <c r="G269" s="36"/>
      <c r="H269" s="36"/>
      <c r="J269" s="37">
        <v>37151</v>
      </c>
      <c r="K269" s="58">
        <v>281.14999999999998</v>
      </c>
      <c r="L269" s="39">
        <f t="shared" ref="L269:L332" si="23">L268-(L$267-L$374)/107</f>
        <v>280.87775700934583</v>
      </c>
      <c r="M269" s="38">
        <f t="shared" ref="M269:P296" si="24">M268-(M$267-M$297)/30</f>
        <v>280.63666666666666</v>
      </c>
      <c r="N269" s="38">
        <f t="shared" ref="N269:N296" si="25">N268-(N$267-N$297)/30</f>
        <v>280.71533333333332</v>
      </c>
      <c r="O269" s="39"/>
      <c r="P269" s="39">
        <f t="shared" si="24"/>
        <v>280.54333333333335</v>
      </c>
      <c r="Q269" s="62">
        <f t="shared" ref="Q269:Q332" si="26">Q268-(Q$267-Q$374)/107</f>
        <v>280.39626168224299</v>
      </c>
      <c r="R269" s="59">
        <f t="shared" ref="R269:R296" si="27">R268-(R$267-R$297)/30</f>
        <v>280.71533333333332</v>
      </c>
      <c r="S269" s="91"/>
      <c r="T269" s="96">
        <v>280.68972972972966</v>
      </c>
      <c r="U269" s="54"/>
    </row>
    <row r="270" spans="1:21">
      <c r="A270" s="34">
        <v>37152</v>
      </c>
      <c r="B270" s="29">
        <v>280.66000000000003</v>
      </c>
      <c r="C270" s="35">
        <v>280.67</v>
      </c>
      <c r="D270" s="29">
        <v>280.73</v>
      </c>
      <c r="E270" s="67"/>
      <c r="F270" s="67"/>
      <c r="G270" s="36"/>
      <c r="H270" s="36"/>
      <c r="J270" s="37">
        <v>37152</v>
      </c>
      <c r="K270" s="58">
        <v>281.14999999999998</v>
      </c>
      <c r="L270" s="39">
        <f t="shared" si="23"/>
        <v>280.87663551401874</v>
      </c>
      <c r="M270" s="38">
        <f t="shared" si="24"/>
        <v>280.63</v>
      </c>
      <c r="N270" s="38">
        <f t="shared" si="25"/>
        <v>280.70799999999997</v>
      </c>
      <c r="O270" s="39"/>
      <c r="P270" s="39">
        <f t="shared" si="24"/>
        <v>280.54000000000002</v>
      </c>
      <c r="Q270" s="62">
        <f t="shared" si="26"/>
        <v>280.3943925233645</v>
      </c>
      <c r="R270" s="59">
        <f t="shared" si="27"/>
        <v>280.70799999999997</v>
      </c>
      <c r="S270" s="91"/>
      <c r="T270" s="96">
        <v>280.6845945945945</v>
      </c>
      <c r="U270" s="54"/>
    </row>
    <row r="271" spans="1:21">
      <c r="A271" s="34">
        <v>37153</v>
      </c>
      <c r="B271" s="29">
        <v>280.67</v>
      </c>
      <c r="C271" s="35">
        <v>280.66000000000003</v>
      </c>
      <c r="D271" s="29">
        <v>280.7</v>
      </c>
      <c r="E271" s="67"/>
      <c r="F271" s="67"/>
      <c r="G271" s="36"/>
      <c r="H271" s="36"/>
      <c r="J271" s="37">
        <v>37153</v>
      </c>
      <c r="K271" s="58">
        <v>281.14999999999998</v>
      </c>
      <c r="L271" s="39">
        <f t="shared" si="23"/>
        <v>280.87551401869166</v>
      </c>
      <c r="M271" s="38">
        <f t="shared" si="24"/>
        <v>280.62333333333333</v>
      </c>
      <c r="N271" s="38">
        <f t="shared" si="25"/>
        <v>280.70066666666662</v>
      </c>
      <c r="O271" s="39"/>
      <c r="P271" s="39">
        <f t="shared" si="24"/>
        <v>280.53666666666669</v>
      </c>
      <c r="Q271" s="62">
        <f t="shared" si="26"/>
        <v>280.39252336448601</v>
      </c>
      <c r="R271" s="59">
        <f t="shared" si="27"/>
        <v>280.70066666666662</v>
      </c>
      <c r="S271" s="91"/>
      <c r="T271" s="96">
        <v>280.67945945945934</v>
      </c>
      <c r="U271" s="54"/>
    </row>
    <row r="272" spans="1:21">
      <c r="A272" s="34">
        <v>37154</v>
      </c>
      <c r="B272" s="29">
        <v>280.67</v>
      </c>
      <c r="C272" s="35">
        <v>280.64999999999998</v>
      </c>
      <c r="D272" s="29">
        <v>280.66000000000003</v>
      </c>
      <c r="E272" s="67"/>
      <c r="F272" s="67"/>
      <c r="G272" s="36"/>
      <c r="H272" s="36"/>
      <c r="J272" s="37">
        <v>37154</v>
      </c>
      <c r="K272" s="58">
        <v>281.14999999999998</v>
      </c>
      <c r="L272" s="39">
        <f t="shared" si="23"/>
        <v>280.87439252336458</v>
      </c>
      <c r="M272" s="38">
        <f t="shared" si="24"/>
        <v>280.61666666666667</v>
      </c>
      <c r="N272" s="38">
        <f t="shared" si="25"/>
        <v>280.69333333333327</v>
      </c>
      <c r="O272" s="39"/>
      <c r="P272" s="39">
        <f t="shared" si="24"/>
        <v>280.53333333333336</v>
      </c>
      <c r="Q272" s="62">
        <f t="shared" si="26"/>
        <v>280.39065420560752</v>
      </c>
      <c r="R272" s="59">
        <f t="shared" si="27"/>
        <v>280.69333333333327</v>
      </c>
      <c r="S272" s="91"/>
      <c r="T272" s="96">
        <v>280.67432432432417</v>
      </c>
      <c r="U272" s="54"/>
    </row>
    <row r="273" spans="1:21">
      <c r="A273" s="34">
        <v>37155</v>
      </c>
      <c r="B273" s="29">
        <v>280.66000000000003</v>
      </c>
      <c r="C273" s="35">
        <v>280.64</v>
      </c>
      <c r="D273" s="29">
        <v>280.62</v>
      </c>
      <c r="E273" s="67"/>
      <c r="F273" s="67"/>
      <c r="G273" s="36"/>
      <c r="H273" s="36"/>
      <c r="J273" s="37">
        <v>37155</v>
      </c>
      <c r="K273" s="58">
        <v>281.14999999999998</v>
      </c>
      <c r="L273" s="39">
        <f t="shared" si="23"/>
        <v>280.87327102803749</v>
      </c>
      <c r="M273" s="38">
        <f t="shared" si="24"/>
        <v>280.61</v>
      </c>
      <c r="N273" s="38">
        <f t="shared" si="25"/>
        <v>280.68599999999992</v>
      </c>
      <c r="O273" s="39"/>
      <c r="P273" s="39">
        <f t="shared" si="24"/>
        <v>280.53000000000003</v>
      </c>
      <c r="Q273" s="62">
        <f t="shared" si="26"/>
        <v>280.38878504672903</v>
      </c>
      <c r="R273" s="59">
        <f t="shared" si="27"/>
        <v>280.68599999999992</v>
      </c>
      <c r="S273" s="91"/>
      <c r="T273" s="96">
        <v>280.66918918918901</v>
      </c>
      <c r="U273" s="54"/>
    </row>
    <row r="274" spans="1:21">
      <c r="A274" s="34">
        <v>37156</v>
      </c>
      <c r="B274" s="29">
        <v>280.64999999999998</v>
      </c>
      <c r="C274" s="35">
        <v>280.63</v>
      </c>
      <c r="D274" s="29">
        <v>280.58999999999997</v>
      </c>
      <c r="E274" s="67"/>
      <c r="F274" s="67"/>
      <c r="G274" s="36"/>
      <c r="H274" s="36"/>
      <c r="J274" s="37">
        <v>37156</v>
      </c>
      <c r="K274" s="58">
        <v>281.14999999999998</v>
      </c>
      <c r="L274" s="39">
        <f t="shared" si="23"/>
        <v>280.87214953271041</v>
      </c>
      <c r="M274" s="38">
        <f t="shared" si="24"/>
        <v>280.60333333333335</v>
      </c>
      <c r="N274" s="38">
        <f t="shared" si="25"/>
        <v>280.67866666666657</v>
      </c>
      <c r="O274" s="39"/>
      <c r="P274" s="39">
        <f t="shared" si="24"/>
        <v>280.5266666666667</v>
      </c>
      <c r="Q274" s="62">
        <f t="shared" si="26"/>
        <v>280.38691588785053</v>
      </c>
      <c r="R274" s="59">
        <f t="shared" si="27"/>
        <v>280.67866666666657</v>
      </c>
      <c r="S274" s="91"/>
      <c r="T274" s="96">
        <v>280.66405405405385</v>
      </c>
      <c r="U274" s="54"/>
    </row>
    <row r="275" spans="1:21">
      <c r="A275" s="34">
        <v>37157</v>
      </c>
      <c r="B275" s="29">
        <v>280.64</v>
      </c>
      <c r="C275" s="35">
        <v>280.61</v>
      </c>
      <c r="D275" s="29">
        <v>280.57</v>
      </c>
      <c r="E275" s="67"/>
      <c r="F275" s="67"/>
      <c r="G275" s="36"/>
      <c r="H275" s="36"/>
      <c r="J275" s="37">
        <v>37157</v>
      </c>
      <c r="K275" s="58">
        <v>281.14999999999998</v>
      </c>
      <c r="L275" s="39">
        <f t="shared" si="23"/>
        <v>280.87102803738333</v>
      </c>
      <c r="M275" s="38">
        <f t="shared" si="24"/>
        <v>280.59666666666669</v>
      </c>
      <c r="N275" s="38">
        <f t="shared" si="25"/>
        <v>280.67133333333322</v>
      </c>
      <c r="O275" s="39"/>
      <c r="P275" s="39">
        <f t="shared" si="24"/>
        <v>280.52333333333337</v>
      </c>
      <c r="Q275" s="62">
        <f t="shared" si="26"/>
        <v>280.38504672897204</v>
      </c>
      <c r="R275" s="59">
        <f t="shared" si="27"/>
        <v>280.67133333333322</v>
      </c>
      <c r="S275" s="91"/>
      <c r="T275" s="96">
        <v>280.65891891891869</v>
      </c>
      <c r="U275" s="54"/>
    </row>
    <row r="276" spans="1:21">
      <c r="A276" s="34">
        <v>37158</v>
      </c>
      <c r="B276" s="29">
        <v>280.64</v>
      </c>
      <c r="C276" s="35">
        <v>280.60000000000002</v>
      </c>
      <c r="D276" s="29">
        <v>280.56</v>
      </c>
      <c r="E276" s="67"/>
      <c r="F276" s="67"/>
      <c r="G276" s="36"/>
      <c r="H276" s="36"/>
      <c r="J276" s="37">
        <v>37158</v>
      </c>
      <c r="K276" s="58">
        <v>281.14999999999998</v>
      </c>
      <c r="L276" s="39">
        <f t="shared" si="23"/>
        <v>280.86990654205624</v>
      </c>
      <c r="M276" s="38">
        <f t="shared" si="24"/>
        <v>280.59000000000003</v>
      </c>
      <c r="N276" s="38">
        <f t="shared" si="25"/>
        <v>280.66399999999987</v>
      </c>
      <c r="O276" s="39"/>
      <c r="P276" s="39">
        <f t="shared" si="24"/>
        <v>280.52000000000004</v>
      </c>
      <c r="Q276" s="62">
        <f t="shared" si="26"/>
        <v>280.38317757009355</v>
      </c>
      <c r="R276" s="59">
        <f t="shared" si="27"/>
        <v>280.66399999999987</v>
      </c>
      <c r="S276" s="91"/>
      <c r="T276" s="96">
        <v>280.65378378378352</v>
      </c>
      <c r="U276" s="54"/>
    </row>
    <row r="277" spans="1:21">
      <c r="A277" s="34">
        <v>37159</v>
      </c>
      <c r="B277" s="29">
        <v>280.64999999999998</v>
      </c>
      <c r="C277" s="35">
        <v>280.58999999999997</v>
      </c>
      <c r="D277" s="29">
        <v>280.57</v>
      </c>
      <c r="E277" s="67"/>
      <c r="F277" s="67"/>
      <c r="G277" s="36"/>
      <c r="H277" s="36"/>
      <c r="J277" s="37">
        <v>37159</v>
      </c>
      <c r="K277" s="58">
        <v>281.14999999999998</v>
      </c>
      <c r="L277" s="39">
        <f t="shared" si="23"/>
        <v>280.86878504672916</v>
      </c>
      <c r="M277" s="38">
        <f t="shared" si="24"/>
        <v>280.58333333333337</v>
      </c>
      <c r="N277" s="38">
        <f t="shared" si="25"/>
        <v>280.65666666666652</v>
      </c>
      <c r="O277" s="39"/>
      <c r="P277" s="39">
        <f t="shared" si="24"/>
        <v>280.51666666666671</v>
      </c>
      <c r="Q277" s="62">
        <f t="shared" si="26"/>
        <v>280.38130841121506</v>
      </c>
      <c r="R277" s="59">
        <f t="shared" si="27"/>
        <v>280.65666666666652</v>
      </c>
      <c r="S277" s="91"/>
      <c r="T277" s="96">
        <v>280.64864864864836</v>
      </c>
      <c r="U277" s="54"/>
    </row>
    <row r="278" spans="1:21">
      <c r="A278" s="34">
        <v>37160</v>
      </c>
      <c r="B278" s="29">
        <v>280.64999999999998</v>
      </c>
      <c r="C278" s="35">
        <v>280.58999999999997</v>
      </c>
      <c r="D278" s="29">
        <v>280.57</v>
      </c>
      <c r="E278" s="67"/>
      <c r="F278" s="67"/>
      <c r="G278" s="36"/>
      <c r="H278" s="36"/>
      <c r="J278" s="37">
        <v>37160</v>
      </c>
      <c r="K278" s="58">
        <v>281.14999999999998</v>
      </c>
      <c r="L278" s="39">
        <f t="shared" si="23"/>
        <v>280.86766355140207</v>
      </c>
      <c r="M278" s="38">
        <f t="shared" si="24"/>
        <v>280.57666666666671</v>
      </c>
      <c r="N278" s="38">
        <f t="shared" si="25"/>
        <v>280.64933333333317</v>
      </c>
      <c r="O278" s="39"/>
      <c r="P278" s="39">
        <f t="shared" si="24"/>
        <v>280.51333333333338</v>
      </c>
      <c r="Q278" s="62">
        <f t="shared" si="26"/>
        <v>280.37943925233657</v>
      </c>
      <c r="R278" s="59">
        <f t="shared" si="27"/>
        <v>280.64933333333317</v>
      </c>
      <c r="S278" s="91"/>
      <c r="T278" s="96">
        <v>280.6435135135132</v>
      </c>
      <c r="U278" s="54"/>
    </row>
    <row r="279" spans="1:21">
      <c r="A279" s="34">
        <v>37161</v>
      </c>
      <c r="B279" s="29">
        <v>280.64</v>
      </c>
      <c r="C279" s="35">
        <v>280.58</v>
      </c>
      <c r="D279" s="29">
        <v>280.57</v>
      </c>
      <c r="E279" s="67"/>
      <c r="F279" s="67"/>
      <c r="G279" s="36"/>
      <c r="H279" s="36"/>
      <c r="J279" s="37">
        <v>37161</v>
      </c>
      <c r="K279" s="58">
        <v>281.14999999999998</v>
      </c>
      <c r="L279" s="39">
        <f t="shared" si="23"/>
        <v>280.86654205607499</v>
      </c>
      <c r="M279" s="38">
        <f t="shared" si="24"/>
        <v>280.57000000000005</v>
      </c>
      <c r="N279" s="38">
        <f t="shared" si="25"/>
        <v>280.64199999999983</v>
      </c>
      <c r="O279" s="39"/>
      <c r="P279" s="39">
        <f t="shared" si="24"/>
        <v>280.51000000000005</v>
      </c>
      <c r="Q279" s="62">
        <f t="shared" si="26"/>
        <v>280.37757009345808</v>
      </c>
      <c r="R279" s="59">
        <f t="shared" si="27"/>
        <v>280.64199999999983</v>
      </c>
      <c r="S279" s="91"/>
      <c r="T279" s="96">
        <v>280.63837837837804</v>
      </c>
      <c r="U279" s="54"/>
    </row>
    <row r="280" spans="1:21">
      <c r="A280" s="34">
        <v>37162</v>
      </c>
      <c r="B280" s="29">
        <v>280.66000000000003</v>
      </c>
      <c r="C280" s="35">
        <v>280.57</v>
      </c>
      <c r="D280" s="29">
        <v>280.56</v>
      </c>
      <c r="E280" s="67"/>
      <c r="F280" s="67"/>
      <c r="G280" s="36"/>
      <c r="H280" s="36"/>
      <c r="J280" s="37">
        <v>37162</v>
      </c>
      <c r="K280" s="58">
        <v>281.14999999999998</v>
      </c>
      <c r="L280" s="39">
        <f t="shared" si="23"/>
        <v>280.86542056074791</v>
      </c>
      <c r="M280" s="38">
        <f t="shared" si="24"/>
        <v>280.56333333333339</v>
      </c>
      <c r="N280" s="38">
        <f t="shared" si="25"/>
        <v>280.63466666666648</v>
      </c>
      <c r="O280" s="39"/>
      <c r="P280" s="39">
        <f t="shared" si="24"/>
        <v>280.50666666666672</v>
      </c>
      <c r="Q280" s="62">
        <f t="shared" si="26"/>
        <v>280.37570093457958</v>
      </c>
      <c r="R280" s="59">
        <f t="shared" si="27"/>
        <v>280.63466666666648</v>
      </c>
      <c r="S280" s="91"/>
      <c r="T280" s="96">
        <v>280.63324324324287</v>
      </c>
      <c r="U280" s="54"/>
    </row>
    <row r="281" spans="1:21">
      <c r="A281" s="34">
        <v>37163</v>
      </c>
      <c r="B281" s="29">
        <v>280.64999999999998</v>
      </c>
      <c r="C281" s="35">
        <v>280.57</v>
      </c>
      <c r="D281" s="29">
        <v>280.55</v>
      </c>
      <c r="E281" s="67"/>
      <c r="F281" s="67"/>
      <c r="G281" s="36"/>
      <c r="H281" s="36"/>
      <c r="J281" s="37">
        <v>37163</v>
      </c>
      <c r="K281" s="58">
        <v>281.14999999999998</v>
      </c>
      <c r="L281" s="39">
        <f t="shared" si="23"/>
        <v>280.86429906542082</v>
      </c>
      <c r="M281" s="38">
        <f t="shared" si="24"/>
        <v>280.55666666666673</v>
      </c>
      <c r="N281" s="38">
        <f t="shared" si="25"/>
        <v>280.62733333333313</v>
      </c>
      <c r="O281" s="39"/>
      <c r="P281" s="39">
        <f t="shared" si="24"/>
        <v>280.50333333333339</v>
      </c>
      <c r="Q281" s="62">
        <f t="shared" si="26"/>
        <v>280.37383177570109</v>
      </c>
      <c r="R281" s="59">
        <f t="shared" si="27"/>
        <v>280.62733333333313</v>
      </c>
      <c r="S281" s="91"/>
      <c r="T281" s="96">
        <v>280.62810810810771</v>
      </c>
      <c r="U281" s="54"/>
    </row>
    <row r="282" spans="1:21">
      <c r="A282" s="40">
        <v>37164</v>
      </c>
      <c r="B282" s="41">
        <v>280.64999999999998</v>
      </c>
      <c r="C282" s="42">
        <v>280.56</v>
      </c>
      <c r="D282" s="41">
        <v>280.54000000000002</v>
      </c>
      <c r="E282" s="68"/>
      <c r="F282" s="68"/>
      <c r="G282" s="36"/>
      <c r="H282" s="36"/>
      <c r="J282" s="37">
        <v>37164</v>
      </c>
      <c r="K282" s="58">
        <v>281.14999999999998</v>
      </c>
      <c r="L282" s="39">
        <f t="shared" si="23"/>
        <v>280.86317757009374</v>
      </c>
      <c r="M282" s="38">
        <f t="shared" si="24"/>
        <v>280.55000000000007</v>
      </c>
      <c r="N282" s="38">
        <f t="shared" si="25"/>
        <v>280.61999999999978</v>
      </c>
      <c r="O282" s="39"/>
      <c r="P282" s="39">
        <f t="shared" si="24"/>
        <v>280.50000000000006</v>
      </c>
      <c r="Q282" s="62">
        <f t="shared" si="26"/>
        <v>280.3719626168226</v>
      </c>
      <c r="R282" s="59">
        <f t="shared" si="27"/>
        <v>280.61999999999978</v>
      </c>
      <c r="S282" s="91"/>
      <c r="T282" s="96">
        <v>280.62297297297255</v>
      </c>
      <c r="U282" s="54"/>
    </row>
    <row r="283" spans="1:21">
      <c r="A283" s="34">
        <v>37165</v>
      </c>
      <c r="B283" s="29">
        <v>280.64</v>
      </c>
      <c r="C283" s="35">
        <v>280.55</v>
      </c>
      <c r="D283" s="29">
        <v>280.52999999999997</v>
      </c>
      <c r="E283" s="67"/>
      <c r="F283" s="67"/>
      <c r="G283" s="36"/>
      <c r="H283" s="36"/>
      <c r="I283">
        <v>280.62</v>
      </c>
      <c r="J283" s="37">
        <v>37165</v>
      </c>
      <c r="K283" s="58">
        <v>281.14999999999998</v>
      </c>
      <c r="L283" s="39">
        <f t="shared" si="23"/>
        <v>280.86205607476666</v>
      </c>
      <c r="M283" s="38">
        <f t="shared" si="24"/>
        <v>280.54333333333341</v>
      </c>
      <c r="N283" s="38">
        <f t="shared" si="25"/>
        <v>280.61266666666643</v>
      </c>
      <c r="O283" s="39"/>
      <c r="P283" s="39">
        <f t="shared" si="24"/>
        <v>280.49666666666673</v>
      </c>
      <c r="Q283" s="62">
        <f t="shared" si="26"/>
        <v>280.37009345794411</v>
      </c>
      <c r="R283" s="59">
        <f t="shared" si="27"/>
        <v>280.61266666666643</v>
      </c>
      <c r="S283" s="91"/>
      <c r="T283" s="96">
        <v>280.61783783783738</v>
      </c>
      <c r="U283" s="54"/>
    </row>
    <row r="284" spans="1:21">
      <c r="A284" s="34">
        <v>37166</v>
      </c>
      <c r="B284" s="29">
        <v>280.63</v>
      </c>
      <c r="C284" s="35">
        <v>280.55</v>
      </c>
      <c r="D284" s="29">
        <v>280.52999999999997</v>
      </c>
      <c r="E284" s="67"/>
      <c r="F284" s="67"/>
      <c r="G284" s="36"/>
      <c r="H284" s="36"/>
      <c r="J284" s="37">
        <v>37166</v>
      </c>
      <c r="K284" s="58">
        <v>281.14999999999998</v>
      </c>
      <c r="L284" s="39">
        <f t="shared" si="23"/>
        <v>280.86093457943957</v>
      </c>
      <c r="M284" s="38">
        <f t="shared" si="24"/>
        <v>280.53666666666675</v>
      </c>
      <c r="N284" s="38">
        <f t="shared" si="25"/>
        <v>280.60533333333308</v>
      </c>
      <c r="O284" s="39"/>
      <c r="P284" s="39">
        <f t="shared" si="24"/>
        <v>280.4933333333334</v>
      </c>
      <c r="Q284" s="62">
        <f t="shared" si="26"/>
        <v>280.36822429906562</v>
      </c>
      <c r="R284" s="59">
        <f t="shared" si="27"/>
        <v>280.60533333333308</v>
      </c>
      <c r="S284" s="91"/>
      <c r="T284" s="96">
        <v>280.61270270270222</v>
      </c>
      <c r="U284" s="54"/>
    </row>
    <row r="285" spans="1:21">
      <c r="A285" s="34">
        <v>37167</v>
      </c>
      <c r="B285" s="29">
        <v>280.63</v>
      </c>
      <c r="C285" s="35">
        <v>280.54000000000002</v>
      </c>
      <c r="D285" s="29">
        <v>280.54000000000002</v>
      </c>
      <c r="E285" s="67"/>
      <c r="F285" s="67"/>
      <c r="G285" s="36"/>
      <c r="H285" s="36"/>
      <c r="J285" s="37">
        <v>37167</v>
      </c>
      <c r="K285" s="58">
        <v>281.14999999999998</v>
      </c>
      <c r="L285" s="39">
        <f t="shared" si="23"/>
        <v>280.85981308411249</v>
      </c>
      <c r="M285" s="38">
        <f t="shared" si="24"/>
        <v>280.53000000000009</v>
      </c>
      <c r="N285" s="38">
        <f t="shared" si="25"/>
        <v>280.59799999999973</v>
      </c>
      <c r="O285" s="39"/>
      <c r="P285" s="39">
        <f t="shared" si="24"/>
        <v>280.49000000000007</v>
      </c>
      <c r="Q285" s="62">
        <f t="shared" si="26"/>
        <v>280.36635514018712</v>
      </c>
      <c r="R285" s="59">
        <f t="shared" si="27"/>
        <v>280.59799999999973</v>
      </c>
      <c r="S285" s="91"/>
      <c r="T285" s="96">
        <v>280.60756756756706</v>
      </c>
      <c r="U285" s="54"/>
    </row>
    <row r="286" spans="1:21">
      <c r="A286" s="34">
        <v>37168</v>
      </c>
      <c r="B286" s="29">
        <v>280.62</v>
      </c>
      <c r="C286" s="35">
        <v>280.54000000000002</v>
      </c>
      <c r="D286" s="29">
        <v>280.52</v>
      </c>
      <c r="E286" s="67"/>
      <c r="F286" s="67"/>
      <c r="G286" s="36"/>
      <c r="H286" s="36"/>
      <c r="J286" s="37">
        <v>37168</v>
      </c>
      <c r="K286" s="58">
        <v>281.14999999999998</v>
      </c>
      <c r="L286" s="39">
        <f t="shared" si="23"/>
        <v>280.8586915887854</v>
      </c>
      <c r="M286" s="38">
        <f t="shared" si="24"/>
        <v>280.52333333333343</v>
      </c>
      <c r="N286" s="38">
        <f t="shared" si="25"/>
        <v>280.59066666666638</v>
      </c>
      <c r="O286" s="39"/>
      <c r="P286" s="39">
        <f t="shared" si="24"/>
        <v>280.48666666666674</v>
      </c>
      <c r="Q286" s="62">
        <f t="shared" si="26"/>
        <v>280.36448598130863</v>
      </c>
      <c r="R286" s="59">
        <f t="shared" si="27"/>
        <v>280.59066666666638</v>
      </c>
      <c r="S286" s="91"/>
      <c r="T286" s="96">
        <v>280.6024324324319</v>
      </c>
      <c r="U286" s="54"/>
    </row>
    <row r="287" spans="1:21">
      <c r="A287" s="34">
        <v>37169</v>
      </c>
      <c r="B287" s="29">
        <v>280.61</v>
      </c>
      <c r="C287" s="35">
        <v>280.52999999999997</v>
      </c>
      <c r="D287" s="29">
        <v>280.49</v>
      </c>
      <c r="E287" s="67"/>
      <c r="F287" s="67"/>
      <c r="G287" s="36"/>
      <c r="H287" s="36"/>
      <c r="J287" s="37">
        <v>37169</v>
      </c>
      <c r="K287" s="58">
        <v>281.14999999999998</v>
      </c>
      <c r="L287" s="39">
        <f t="shared" si="23"/>
        <v>280.85757009345832</v>
      </c>
      <c r="M287" s="38">
        <f t="shared" si="24"/>
        <v>280.51666666666677</v>
      </c>
      <c r="N287" s="38">
        <f t="shared" si="25"/>
        <v>280.58333333333303</v>
      </c>
      <c r="O287" s="39"/>
      <c r="P287" s="39">
        <f t="shared" si="24"/>
        <v>280.48333333333341</v>
      </c>
      <c r="Q287" s="62">
        <f t="shared" si="26"/>
        <v>280.36261682243014</v>
      </c>
      <c r="R287" s="59">
        <f t="shared" si="27"/>
        <v>280.58333333333303</v>
      </c>
      <c r="S287" s="91"/>
      <c r="T287" s="96">
        <v>280.59729729729673</v>
      </c>
      <c r="U287" s="54"/>
    </row>
    <row r="288" spans="1:21">
      <c r="A288" s="34">
        <v>37170</v>
      </c>
      <c r="B288" s="29">
        <v>280.60000000000002</v>
      </c>
      <c r="C288" s="35">
        <v>280.52999999999997</v>
      </c>
      <c r="D288" s="29">
        <v>280.47000000000003</v>
      </c>
      <c r="E288" s="67"/>
      <c r="F288" s="67"/>
      <c r="G288" s="36"/>
      <c r="H288" s="36"/>
      <c r="J288" s="37">
        <v>37170</v>
      </c>
      <c r="K288" s="58">
        <v>281.14999999999998</v>
      </c>
      <c r="L288" s="39">
        <f t="shared" si="23"/>
        <v>280.85644859813124</v>
      </c>
      <c r="M288" s="38">
        <f t="shared" si="24"/>
        <v>280.5100000000001</v>
      </c>
      <c r="N288" s="38">
        <f t="shared" si="25"/>
        <v>280.57599999999968</v>
      </c>
      <c r="O288" s="39"/>
      <c r="P288" s="39">
        <f t="shared" si="24"/>
        <v>280.48000000000008</v>
      </c>
      <c r="Q288" s="62">
        <f t="shared" si="26"/>
        <v>280.36074766355165</v>
      </c>
      <c r="R288" s="59">
        <f t="shared" si="27"/>
        <v>280.57599999999968</v>
      </c>
      <c r="S288" s="91"/>
      <c r="T288" s="96">
        <v>280.59216216216157</v>
      </c>
      <c r="U288" s="54"/>
    </row>
    <row r="289" spans="1:21">
      <c r="A289" s="34">
        <v>37171</v>
      </c>
      <c r="B289" s="29">
        <v>280.58</v>
      </c>
      <c r="C289" s="35">
        <v>280.56</v>
      </c>
      <c r="D289" s="29">
        <v>280.45999999999998</v>
      </c>
      <c r="E289" s="67"/>
      <c r="F289" s="67"/>
      <c r="G289" s="36"/>
      <c r="H289" s="36"/>
      <c r="J289" s="37">
        <v>37171</v>
      </c>
      <c r="K289" s="58">
        <v>281.14999999999998</v>
      </c>
      <c r="L289" s="39">
        <f t="shared" si="23"/>
        <v>280.85532710280415</v>
      </c>
      <c r="M289" s="38">
        <f t="shared" si="24"/>
        <v>280.50333333333344</v>
      </c>
      <c r="N289" s="38">
        <f t="shared" si="25"/>
        <v>280.56866666666633</v>
      </c>
      <c r="O289" s="39"/>
      <c r="P289" s="39">
        <f t="shared" si="24"/>
        <v>280.47666666666674</v>
      </c>
      <c r="Q289" s="62">
        <f t="shared" si="26"/>
        <v>280.35887850467316</v>
      </c>
      <c r="R289" s="59">
        <f t="shared" si="27"/>
        <v>280.56866666666633</v>
      </c>
      <c r="S289" s="91"/>
      <c r="T289" s="96">
        <v>280.58702702702641</v>
      </c>
      <c r="U289" s="54"/>
    </row>
    <row r="290" spans="1:21">
      <c r="A290" s="34">
        <v>37172</v>
      </c>
      <c r="B290" s="29">
        <v>280.57</v>
      </c>
      <c r="C290" s="35">
        <v>280.56</v>
      </c>
      <c r="D290" s="29">
        <v>280.45</v>
      </c>
      <c r="E290" s="67"/>
      <c r="F290" s="67"/>
      <c r="G290" s="36"/>
      <c r="H290" s="36"/>
      <c r="J290" s="37">
        <v>37172</v>
      </c>
      <c r="K290" s="58">
        <v>281.14999999999998</v>
      </c>
      <c r="L290" s="39">
        <f t="shared" si="23"/>
        <v>280.85420560747707</v>
      </c>
      <c r="M290" s="38">
        <f t="shared" si="24"/>
        <v>280.49666666666678</v>
      </c>
      <c r="N290" s="38">
        <f t="shared" si="25"/>
        <v>280.56133333333298</v>
      </c>
      <c r="O290" s="39"/>
      <c r="P290" s="39">
        <f t="shared" si="24"/>
        <v>280.47333333333341</v>
      </c>
      <c r="Q290" s="62">
        <f t="shared" si="26"/>
        <v>280.35700934579467</v>
      </c>
      <c r="R290" s="59">
        <f t="shared" si="27"/>
        <v>280.56133333333298</v>
      </c>
      <c r="S290" s="91"/>
      <c r="T290" s="96">
        <v>280.58189189189125</v>
      </c>
      <c r="U290" s="54"/>
    </row>
    <row r="291" spans="1:21">
      <c r="A291" s="34">
        <v>37173</v>
      </c>
      <c r="B291" s="29">
        <v>280.56</v>
      </c>
      <c r="C291" s="35">
        <v>280.56</v>
      </c>
      <c r="D291" s="29">
        <v>280.47000000000003</v>
      </c>
      <c r="E291" s="67"/>
      <c r="F291" s="67"/>
      <c r="G291" s="36"/>
      <c r="H291" s="36"/>
      <c r="J291" s="37">
        <v>37173</v>
      </c>
      <c r="K291" s="58">
        <v>281.14999999999998</v>
      </c>
      <c r="L291" s="39">
        <f t="shared" si="23"/>
        <v>280.85308411214999</v>
      </c>
      <c r="M291" s="38">
        <f t="shared" si="24"/>
        <v>280.49000000000012</v>
      </c>
      <c r="N291" s="38">
        <f t="shared" si="25"/>
        <v>280.55399999999963</v>
      </c>
      <c r="O291" s="39"/>
      <c r="P291" s="39">
        <f t="shared" si="24"/>
        <v>280.47000000000008</v>
      </c>
      <c r="Q291" s="62">
        <f t="shared" si="26"/>
        <v>280.35514018691617</v>
      </c>
      <c r="R291" s="59">
        <f t="shared" si="27"/>
        <v>280.55399999999963</v>
      </c>
      <c r="S291" s="91"/>
      <c r="T291" s="96">
        <v>280.57675675675608</v>
      </c>
      <c r="U291" s="54"/>
    </row>
    <row r="292" spans="1:21">
      <c r="A292" s="34">
        <v>37174</v>
      </c>
      <c r="B292" s="29">
        <v>280.55</v>
      </c>
      <c r="C292" s="35">
        <v>280.56</v>
      </c>
      <c r="D292" s="29">
        <v>280.47000000000003</v>
      </c>
      <c r="E292" s="67"/>
      <c r="F292" s="67"/>
      <c r="G292" s="36"/>
      <c r="H292" s="36"/>
      <c r="J292" s="37">
        <v>37174</v>
      </c>
      <c r="K292" s="58">
        <v>281.14999999999998</v>
      </c>
      <c r="L292" s="39">
        <f t="shared" si="23"/>
        <v>280.8519626168229</v>
      </c>
      <c r="M292" s="38">
        <f t="shared" si="24"/>
        <v>280.48333333333346</v>
      </c>
      <c r="N292" s="38">
        <f t="shared" si="25"/>
        <v>280.54666666666628</v>
      </c>
      <c r="O292" s="39"/>
      <c r="P292" s="39">
        <f t="shared" si="24"/>
        <v>280.46666666666675</v>
      </c>
      <c r="Q292" s="62">
        <f t="shared" si="26"/>
        <v>280.35327102803768</v>
      </c>
      <c r="R292" s="59">
        <f t="shared" si="27"/>
        <v>280.54666666666628</v>
      </c>
      <c r="S292" s="91"/>
      <c r="T292" s="96">
        <v>280.57162162162092</v>
      </c>
      <c r="U292" s="54"/>
    </row>
    <row r="293" spans="1:21">
      <c r="A293" s="34">
        <v>37175</v>
      </c>
      <c r="B293" s="29">
        <v>280.52999999999997</v>
      </c>
      <c r="C293" s="35">
        <v>280.57</v>
      </c>
      <c r="D293" s="29">
        <v>280.47000000000003</v>
      </c>
      <c r="E293" s="67"/>
      <c r="F293" s="67"/>
      <c r="G293" s="36"/>
      <c r="H293" s="36"/>
      <c r="J293" s="37">
        <v>37175</v>
      </c>
      <c r="K293" s="58">
        <v>281.14999999999998</v>
      </c>
      <c r="L293" s="39">
        <f t="shared" si="23"/>
        <v>280.85084112149582</v>
      </c>
      <c r="M293" s="38">
        <f t="shared" si="24"/>
        <v>280.4766666666668</v>
      </c>
      <c r="N293" s="38">
        <f t="shared" si="25"/>
        <v>280.53933333333293</v>
      </c>
      <c r="O293" s="39"/>
      <c r="P293" s="39">
        <f t="shared" si="24"/>
        <v>280.46333333333342</v>
      </c>
      <c r="Q293" s="62">
        <f t="shared" si="26"/>
        <v>280.35140186915919</v>
      </c>
      <c r="R293" s="59">
        <f t="shared" si="27"/>
        <v>280.53933333333293</v>
      </c>
      <c r="S293" s="91"/>
      <c r="T293" s="96">
        <v>280.56648648648576</v>
      </c>
      <c r="U293" s="54"/>
    </row>
    <row r="294" spans="1:21">
      <c r="A294" s="34">
        <v>37176</v>
      </c>
      <c r="B294" s="29">
        <v>280.57</v>
      </c>
      <c r="C294" s="35">
        <v>280.55</v>
      </c>
      <c r="D294" s="29">
        <v>280.47000000000003</v>
      </c>
      <c r="E294" s="67"/>
      <c r="F294" s="67"/>
      <c r="G294" s="36"/>
      <c r="H294" s="36"/>
      <c r="J294" s="37">
        <v>37176</v>
      </c>
      <c r="K294" s="58">
        <v>281.14999999999998</v>
      </c>
      <c r="L294" s="39">
        <f t="shared" si="23"/>
        <v>280.84971962616873</v>
      </c>
      <c r="M294" s="38">
        <f t="shared" si="24"/>
        <v>280.47000000000014</v>
      </c>
      <c r="N294" s="38">
        <f t="shared" si="25"/>
        <v>280.53199999999958</v>
      </c>
      <c r="O294" s="39"/>
      <c r="P294" s="39">
        <f t="shared" si="24"/>
        <v>280.46000000000009</v>
      </c>
      <c r="Q294" s="62">
        <f t="shared" si="26"/>
        <v>280.3495327102807</v>
      </c>
      <c r="R294" s="59">
        <f t="shared" si="27"/>
        <v>280.53199999999958</v>
      </c>
      <c r="S294" s="91"/>
      <c r="T294" s="96">
        <v>280.56135135135059</v>
      </c>
      <c r="U294" s="54"/>
    </row>
    <row r="295" spans="1:21">
      <c r="A295" s="34">
        <v>37177</v>
      </c>
      <c r="B295" s="29">
        <v>280.55</v>
      </c>
      <c r="C295" s="35">
        <v>280.52999999999997</v>
      </c>
      <c r="D295" s="29">
        <v>280.48</v>
      </c>
      <c r="E295" s="67"/>
      <c r="F295" s="67"/>
      <c r="G295" s="36"/>
      <c r="H295" s="36"/>
      <c r="J295" s="37">
        <v>37177</v>
      </c>
      <c r="K295" s="58">
        <v>281.14999999999998</v>
      </c>
      <c r="L295" s="39">
        <f t="shared" si="23"/>
        <v>280.84859813084165</v>
      </c>
      <c r="M295" s="38">
        <f t="shared" si="24"/>
        <v>280.46333333333348</v>
      </c>
      <c r="N295" s="38">
        <f t="shared" si="25"/>
        <v>280.52466666666623</v>
      </c>
      <c r="O295" s="39"/>
      <c r="P295" s="39">
        <f t="shared" si="24"/>
        <v>280.45666666666676</v>
      </c>
      <c r="Q295" s="62">
        <f t="shared" si="26"/>
        <v>280.34766355140221</v>
      </c>
      <c r="R295" s="59">
        <f t="shared" si="27"/>
        <v>280.52466666666623</v>
      </c>
      <c r="S295" s="91"/>
      <c r="T295" s="96">
        <v>280.55621621621543</v>
      </c>
      <c r="U295" s="54"/>
    </row>
    <row r="296" spans="1:21">
      <c r="A296" s="34">
        <v>37178</v>
      </c>
      <c r="B296" s="29">
        <v>280.54000000000002</v>
      </c>
      <c r="C296" s="35">
        <v>280.52</v>
      </c>
      <c r="D296" s="29">
        <v>280.48</v>
      </c>
      <c r="E296" s="67"/>
      <c r="F296" s="67"/>
      <c r="G296" s="36"/>
      <c r="H296" s="36"/>
      <c r="J296" s="37">
        <v>37178</v>
      </c>
      <c r="K296" s="58">
        <v>281.14999999999998</v>
      </c>
      <c r="L296" s="39">
        <f t="shared" si="23"/>
        <v>280.84747663551457</v>
      </c>
      <c r="M296" s="38">
        <f t="shared" si="24"/>
        <v>280.45666666666682</v>
      </c>
      <c r="N296" s="38">
        <f t="shared" si="25"/>
        <v>280.51733333333289</v>
      </c>
      <c r="O296" s="39"/>
      <c r="P296" s="39">
        <f t="shared" si="24"/>
        <v>280.45333333333343</v>
      </c>
      <c r="Q296" s="62">
        <f t="shared" si="26"/>
        <v>280.34579439252371</v>
      </c>
      <c r="R296" s="59">
        <f t="shared" si="27"/>
        <v>280.51733333333289</v>
      </c>
      <c r="S296" s="91"/>
      <c r="T296" s="96">
        <v>280.55108108108027</v>
      </c>
      <c r="U296" s="54"/>
    </row>
    <row r="297" spans="1:21">
      <c r="A297" s="34">
        <v>37179</v>
      </c>
      <c r="B297" s="29">
        <v>280.55</v>
      </c>
      <c r="C297" s="35">
        <v>280.51</v>
      </c>
      <c r="D297" s="29">
        <v>280.48</v>
      </c>
      <c r="E297" s="67"/>
      <c r="F297" s="67"/>
      <c r="G297" s="36"/>
      <c r="H297" s="36"/>
      <c r="I297">
        <v>280.5</v>
      </c>
      <c r="J297" s="37">
        <v>37179</v>
      </c>
      <c r="K297" s="58">
        <v>281.14999999999998</v>
      </c>
      <c r="L297" s="39">
        <f t="shared" si="23"/>
        <v>280.84635514018748</v>
      </c>
      <c r="M297" s="49">
        <v>280.45</v>
      </c>
      <c r="N297" s="49">
        <v>280.51</v>
      </c>
      <c r="O297" s="45"/>
      <c r="P297" s="43">
        <v>280.45</v>
      </c>
      <c r="Q297" s="62">
        <f t="shared" si="26"/>
        <v>280.34392523364522</v>
      </c>
      <c r="R297" s="61">
        <v>280.51</v>
      </c>
      <c r="S297" s="91"/>
      <c r="T297" s="96">
        <v>280.54594594594511</v>
      </c>
      <c r="U297" s="54"/>
    </row>
    <row r="298" spans="1:21">
      <c r="A298" s="34">
        <v>37180</v>
      </c>
      <c r="B298" s="29">
        <v>280.55</v>
      </c>
      <c r="C298" s="35">
        <v>280.49</v>
      </c>
      <c r="D298" s="29">
        <v>280.49</v>
      </c>
      <c r="E298" s="67"/>
      <c r="F298" s="67"/>
      <c r="G298" s="36"/>
      <c r="H298" s="36"/>
      <c r="J298" s="37">
        <v>37180</v>
      </c>
      <c r="K298" s="58">
        <v>281.14999999999998</v>
      </c>
      <c r="L298" s="39">
        <f t="shared" si="23"/>
        <v>280.8452336448604</v>
      </c>
      <c r="M298" s="38">
        <f>M297-(M$297-M$344)/47</f>
        <v>280.45468085106381</v>
      </c>
      <c r="N298" s="38">
        <f>N297-(N$297-N$344)/47</f>
        <v>280.51340425531913</v>
      </c>
      <c r="O298" s="39"/>
      <c r="P298" s="39">
        <f t="shared" ref="P298:P343" si="28">P297-(P$297-P$344)/47</f>
        <v>280.45</v>
      </c>
      <c r="Q298" s="62">
        <f t="shared" si="26"/>
        <v>280.34205607476673</v>
      </c>
      <c r="R298" s="59">
        <f>R297-(R$297-R$343)/46</f>
        <v>280.51347826086953</v>
      </c>
      <c r="S298" s="91"/>
      <c r="T298" s="96">
        <v>280.54081081080994</v>
      </c>
      <c r="U298" s="54"/>
    </row>
    <row r="299" spans="1:21">
      <c r="A299" s="34">
        <v>37181</v>
      </c>
      <c r="B299" s="29">
        <v>280.55</v>
      </c>
      <c r="C299" s="35">
        <v>280.48</v>
      </c>
      <c r="D299" s="29">
        <v>280.48</v>
      </c>
      <c r="E299" s="67"/>
      <c r="F299" s="67"/>
      <c r="G299" s="36"/>
      <c r="H299" s="36"/>
      <c r="J299" s="37">
        <v>37181</v>
      </c>
      <c r="K299" s="58">
        <v>281.14999999999998</v>
      </c>
      <c r="L299" s="39">
        <f t="shared" si="23"/>
        <v>280.84411214953332</v>
      </c>
      <c r="M299" s="38">
        <f t="shared" ref="M299:M343" si="29">M298-(M$297-M$344)/47</f>
        <v>280.45936170212764</v>
      </c>
      <c r="N299" s="38">
        <f t="shared" ref="N299:N343" si="30">N298-(N$297-N$344)/47</f>
        <v>280.51680851063827</v>
      </c>
      <c r="O299" s="39"/>
      <c r="P299" s="39">
        <f t="shared" si="28"/>
        <v>280.45</v>
      </c>
      <c r="Q299" s="62">
        <f t="shared" si="26"/>
        <v>280.34018691588824</v>
      </c>
      <c r="R299" s="59">
        <f t="shared" ref="R299:R342" si="31">R298-(R$297-R$343)/46</f>
        <v>280.51695652173908</v>
      </c>
      <c r="S299" s="91"/>
      <c r="T299" s="96">
        <v>280.53567567567478</v>
      </c>
      <c r="U299" s="54"/>
    </row>
    <row r="300" spans="1:21">
      <c r="A300" s="34">
        <v>37182</v>
      </c>
      <c r="B300" s="29">
        <v>280.58</v>
      </c>
      <c r="C300" s="35">
        <v>280.47000000000003</v>
      </c>
      <c r="D300" s="29">
        <v>280.48</v>
      </c>
      <c r="E300" s="67"/>
      <c r="F300" s="67"/>
      <c r="G300" s="36"/>
      <c r="H300" s="36"/>
      <c r="J300" s="37">
        <v>37182</v>
      </c>
      <c r="K300" s="58">
        <v>281.14999999999998</v>
      </c>
      <c r="L300" s="39">
        <f t="shared" si="23"/>
        <v>280.84299065420623</v>
      </c>
      <c r="M300" s="38">
        <f t="shared" si="29"/>
        <v>280.46404255319146</v>
      </c>
      <c r="N300" s="38">
        <f t="shared" si="30"/>
        <v>280.52021276595741</v>
      </c>
      <c r="O300" s="39"/>
      <c r="P300" s="39">
        <f t="shared" si="28"/>
        <v>280.45</v>
      </c>
      <c r="Q300" s="62">
        <f t="shared" si="26"/>
        <v>280.33831775700975</v>
      </c>
      <c r="R300" s="59">
        <f t="shared" si="31"/>
        <v>280.52043478260862</v>
      </c>
      <c r="S300" s="91"/>
      <c r="T300" s="96">
        <v>280.53054054053962</v>
      </c>
      <c r="U300" s="54"/>
    </row>
    <row r="301" spans="1:21">
      <c r="A301" s="34">
        <v>37183</v>
      </c>
      <c r="B301" s="29">
        <v>280.58999999999997</v>
      </c>
      <c r="C301" s="35">
        <v>280.48</v>
      </c>
      <c r="D301" s="29">
        <v>280.48</v>
      </c>
      <c r="E301" s="67"/>
      <c r="F301" s="67"/>
      <c r="G301" s="36"/>
      <c r="H301" s="36"/>
      <c r="J301" s="37">
        <v>37183</v>
      </c>
      <c r="K301" s="58">
        <v>281.14999999999998</v>
      </c>
      <c r="L301" s="39">
        <f t="shared" si="23"/>
        <v>280.84186915887915</v>
      </c>
      <c r="M301" s="38">
        <f t="shared" si="29"/>
        <v>280.46872340425529</v>
      </c>
      <c r="N301" s="38">
        <f t="shared" si="30"/>
        <v>280.52361702127655</v>
      </c>
      <c r="O301" s="39"/>
      <c r="P301" s="39">
        <f t="shared" si="28"/>
        <v>280.45</v>
      </c>
      <c r="Q301" s="62">
        <f t="shared" si="26"/>
        <v>280.33644859813126</v>
      </c>
      <c r="R301" s="59">
        <f t="shared" si="31"/>
        <v>280.52391304347816</v>
      </c>
      <c r="S301" s="91"/>
      <c r="T301" s="96">
        <v>280.52540540540446</v>
      </c>
      <c r="U301" s="54"/>
    </row>
    <row r="302" spans="1:21">
      <c r="A302" s="34">
        <v>37184</v>
      </c>
      <c r="B302" s="29">
        <v>280.61</v>
      </c>
      <c r="C302" s="35">
        <v>280.48</v>
      </c>
      <c r="D302" s="29">
        <v>280.48</v>
      </c>
      <c r="E302" s="67"/>
      <c r="F302" s="67"/>
      <c r="G302" s="36"/>
      <c r="H302" s="36"/>
      <c r="J302" s="37">
        <v>37184</v>
      </c>
      <c r="K302" s="58">
        <v>281.14999999999998</v>
      </c>
      <c r="L302" s="39">
        <f t="shared" si="23"/>
        <v>280.84074766355207</v>
      </c>
      <c r="M302" s="38">
        <f t="shared" si="29"/>
        <v>280.47340425531911</v>
      </c>
      <c r="N302" s="38">
        <f t="shared" si="30"/>
        <v>280.52702127659569</v>
      </c>
      <c r="O302" s="39"/>
      <c r="P302" s="39">
        <f t="shared" si="28"/>
        <v>280.45</v>
      </c>
      <c r="Q302" s="62">
        <f t="shared" si="26"/>
        <v>280.33457943925276</v>
      </c>
      <c r="R302" s="59">
        <f t="shared" si="31"/>
        <v>280.5273913043477</v>
      </c>
      <c r="S302" s="91"/>
      <c r="T302" s="96">
        <v>280.52027027026929</v>
      </c>
      <c r="U302" s="54"/>
    </row>
    <row r="303" spans="1:21">
      <c r="A303" s="34">
        <v>37185</v>
      </c>
      <c r="B303" s="29">
        <v>280.58</v>
      </c>
      <c r="C303" s="35">
        <v>280.51</v>
      </c>
      <c r="D303" s="29">
        <v>280.5</v>
      </c>
      <c r="E303" s="67"/>
      <c r="F303" s="67"/>
      <c r="G303" s="36"/>
      <c r="H303" s="36"/>
      <c r="J303" s="37">
        <v>37185</v>
      </c>
      <c r="K303" s="58">
        <v>281.14999999999998</v>
      </c>
      <c r="L303" s="39">
        <f t="shared" si="23"/>
        <v>280.83962616822498</v>
      </c>
      <c r="M303" s="38">
        <f t="shared" si="29"/>
        <v>280.47808510638293</v>
      </c>
      <c r="N303" s="38">
        <f t="shared" si="30"/>
        <v>280.53042553191483</v>
      </c>
      <c r="O303" s="39"/>
      <c r="P303" s="39">
        <f t="shared" si="28"/>
        <v>280.45</v>
      </c>
      <c r="Q303" s="62">
        <f t="shared" si="26"/>
        <v>280.33271028037427</v>
      </c>
      <c r="R303" s="59">
        <f t="shared" si="31"/>
        <v>280.53086956521724</v>
      </c>
      <c r="S303" s="91"/>
      <c r="T303" s="96">
        <v>280.51513513513413</v>
      </c>
      <c r="U303" s="54"/>
    </row>
    <row r="304" spans="1:21">
      <c r="A304" s="34">
        <v>37186</v>
      </c>
      <c r="B304" s="29">
        <v>280.57</v>
      </c>
      <c r="C304" s="35">
        <v>280.51</v>
      </c>
      <c r="D304" s="29">
        <v>280.5</v>
      </c>
      <c r="E304" s="67"/>
      <c r="F304" s="67"/>
      <c r="G304" s="36"/>
      <c r="H304" s="36"/>
      <c r="J304" s="37">
        <v>37186</v>
      </c>
      <c r="K304" s="58">
        <v>281.14999999999998</v>
      </c>
      <c r="L304" s="39">
        <f t="shared" si="23"/>
        <v>280.8385046728979</v>
      </c>
      <c r="M304" s="38">
        <f t="shared" si="29"/>
        <v>280.48276595744676</v>
      </c>
      <c r="N304" s="38">
        <f t="shared" si="30"/>
        <v>280.53382978723397</v>
      </c>
      <c r="O304" s="39"/>
      <c r="P304" s="39">
        <f t="shared" si="28"/>
        <v>280.45</v>
      </c>
      <c r="Q304" s="62">
        <f t="shared" si="26"/>
        <v>280.33084112149578</v>
      </c>
      <c r="R304" s="59">
        <f t="shared" si="31"/>
        <v>280.53434782608679</v>
      </c>
      <c r="S304" s="91"/>
      <c r="T304" s="96">
        <v>280.51</v>
      </c>
      <c r="U304" s="54"/>
    </row>
    <row r="305" spans="1:21">
      <c r="A305" s="34">
        <v>37187</v>
      </c>
      <c r="B305" s="29">
        <v>280.58999999999997</v>
      </c>
      <c r="C305" s="35">
        <v>280.51</v>
      </c>
      <c r="D305" s="29">
        <v>280.5</v>
      </c>
      <c r="E305" s="67"/>
      <c r="F305" s="67"/>
      <c r="G305" s="36"/>
      <c r="H305" s="36"/>
      <c r="J305" s="37">
        <v>37187</v>
      </c>
      <c r="K305" s="58">
        <v>281.14999999999998</v>
      </c>
      <c r="L305" s="39">
        <f t="shared" si="23"/>
        <v>280.83738317757081</v>
      </c>
      <c r="M305" s="38">
        <f t="shared" si="29"/>
        <v>280.48744680851058</v>
      </c>
      <c r="N305" s="38">
        <f t="shared" si="30"/>
        <v>280.53723404255311</v>
      </c>
      <c r="O305" s="39"/>
      <c r="P305" s="39">
        <f t="shared" si="28"/>
        <v>280.45</v>
      </c>
      <c r="Q305" s="62">
        <f t="shared" si="26"/>
        <v>280.32897196261729</v>
      </c>
      <c r="R305" s="59">
        <f t="shared" si="31"/>
        <v>280.53782608695633</v>
      </c>
      <c r="S305" s="91"/>
      <c r="T305" s="96">
        <v>280.51400000000001</v>
      </c>
      <c r="U305" s="54"/>
    </row>
    <row r="306" spans="1:21">
      <c r="A306" s="34">
        <v>37188</v>
      </c>
      <c r="B306" s="29">
        <v>280.58</v>
      </c>
      <c r="C306" s="35">
        <v>280.51</v>
      </c>
      <c r="D306" s="29">
        <v>280.5</v>
      </c>
      <c r="E306" s="67"/>
      <c r="F306" s="67"/>
      <c r="G306" s="36"/>
      <c r="H306" s="36"/>
      <c r="J306" s="37">
        <v>37188</v>
      </c>
      <c r="K306" s="58">
        <v>281.14999999999998</v>
      </c>
      <c r="L306" s="39">
        <f t="shared" si="23"/>
        <v>280.83626168224373</v>
      </c>
      <c r="M306" s="38">
        <f t="shared" si="29"/>
        <v>280.49212765957441</v>
      </c>
      <c r="N306" s="38">
        <f t="shared" si="30"/>
        <v>280.54063829787225</v>
      </c>
      <c r="O306" s="39"/>
      <c r="P306" s="39">
        <f t="shared" si="28"/>
        <v>280.45</v>
      </c>
      <c r="Q306" s="62">
        <f t="shared" si="26"/>
        <v>280.3271028037388</v>
      </c>
      <c r="R306" s="59">
        <f t="shared" si="31"/>
        <v>280.54130434782587</v>
      </c>
      <c r="S306" s="91"/>
      <c r="T306" s="96">
        <v>280.51800000000003</v>
      </c>
      <c r="U306" s="54"/>
    </row>
    <row r="307" spans="1:21">
      <c r="A307" s="34">
        <v>37189</v>
      </c>
      <c r="B307" s="29">
        <v>280.57</v>
      </c>
      <c r="C307" s="35">
        <v>280.5</v>
      </c>
      <c r="D307" s="29">
        <v>280.5</v>
      </c>
      <c r="E307" s="67"/>
      <c r="F307" s="67"/>
      <c r="G307" s="36"/>
      <c r="H307" s="36"/>
      <c r="J307" s="37">
        <v>37189</v>
      </c>
      <c r="K307" s="58">
        <v>281.14999999999998</v>
      </c>
      <c r="L307" s="39">
        <f t="shared" si="23"/>
        <v>280.83514018691665</v>
      </c>
      <c r="M307" s="38">
        <f t="shared" si="29"/>
        <v>280.49680851063823</v>
      </c>
      <c r="N307" s="38">
        <f t="shared" si="30"/>
        <v>280.54404255319139</v>
      </c>
      <c r="O307" s="39"/>
      <c r="P307" s="39">
        <f t="shared" si="28"/>
        <v>280.45</v>
      </c>
      <c r="Q307" s="62">
        <f t="shared" si="26"/>
        <v>280.3252336448603</v>
      </c>
      <c r="R307" s="59">
        <f t="shared" si="31"/>
        <v>280.54478260869541</v>
      </c>
      <c r="S307" s="91"/>
      <c r="T307" s="96">
        <v>280.52200000000005</v>
      </c>
      <c r="U307" s="54"/>
    </row>
    <row r="308" spans="1:21">
      <c r="A308" s="34">
        <v>37190</v>
      </c>
      <c r="B308" s="29">
        <v>280.55</v>
      </c>
      <c r="C308" s="35">
        <v>280.49</v>
      </c>
      <c r="D308" s="29">
        <v>280.52</v>
      </c>
      <c r="E308" s="67"/>
      <c r="F308" s="67"/>
      <c r="G308" s="36"/>
      <c r="H308" s="36"/>
      <c r="J308" s="37">
        <v>37190</v>
      </c>
      <c r="K308" s="58">
        <v>281.14999999999998</v>
      </c>
      <c r="L308" s="39">
        <f t="shared" si="23"/>
        <v>280.83401869158956</v>
      </c>
      <c r="M308" s="38">
        <f t="shared" si="29"/>
        <v>280.50148936170206</v>
      </c>
      <c r="N308" s="38">
        <f t="shared" si="30"/>
        <v>280.54744680851053</v>
      </c>
      <c r="O308" s="39"/>
      <c r="P308" s="39">
        <f t="shared" si="28"/>
        <v>280.45</v>
      </c>
      <c r="Q308" s="62">
        <f t="shared" si="26"/>
        <v>280.32336448598181</v>
      </c>
      <c r="R308" s="59">
        <f t="shared" si="31"/>
        <v>280.54826086956496</v>
      </c>
      <c r="S308" s="91"/>
      <c r="T308" s="96">
        <v>280.52600000000007</v>
      </c>
      <c r="U308" s="54"/>
    </row>
    <row r="309" spans="1:21">
      <c r="A309" s="34">
        <v>37191</v>
      </c>
      <c r="B309" s="29">
        <v>280.55</v>
      </c>
      <c r="C309" s="35">
        <v>280.49</v>
      </c>
      <c r="D309" s="29">
        <v>280.55</v>
      </c>
      <c r="E309" s="67"/>
      <c r="F309" s="67"/>
      <c r="G309" s="36"/>
      <c r="H309" s="36"/>
      <c r="J309" s="37">
        <v>37191</v>
      </c>
      <c r="K309" s="58">
        <v>281.14999999999998</v>
      </c>
      <c r="L309" s="39">
        <f t="shared" si="23"/>
        <v>280.83289719626248</v>
      </c>
      <c r="M309" s="38">
        <f t="shared" si="29"/>
        <v>280.50617021276588</v>
      </c>
      <c r="N309" s="38">
        <f t="shared" si="30"/>
        <v>280.55085106382967</v>
      </c>
      <c r="O309" s="39"/>
      <c r="P309" s="39">
        <f t="shared" si="28"/>
        <v>280.45</v>
      </c>
      <c r="Q309" s="62">
        <f t="shared" si="26"/>
        <v>280.32149532710332</v>
      </c>
      <c r="R309" s="59">
        <f t="shared" si="31"/>
        <v>280.5517391304345</v>
      </c>
      <c r="S309" s="91"/>
      <c r="T309" s="96">
        <v>280.52999999999997</v>
      </c>
      <c r="U309" s="54"/>
    </row>
    <row r="310" spans="1:21">
      <c r="A310" s="34">
        <v>37192</v>
      </c>
      <c r="B310" s="29">
        <v>280.56</v>
      </c>
      <c r="C310" s="35">
        <v>280.49</v>
      </c>
      <c r="D310" s="29">
        <v>280.60000000000002</v>
      </c>
      <c r="E310" s="67"/>
      <c r="F310" s="67"/>
      <c r="G310" s="36"/>
      <c r="H310" s="36"/>
      <c r="J310" s="37">
        <v>37192</v>
      </c>
      <c r="K310" s="58">
        <v>281.14999999999998</v>
      </c>
      <c r="L310" s="39">
        <f t="shared" si="23"/>
        <v>280.8317757009354</v>
      </c>
      <c r="M310" s="38">
        <f t="shared" si="29"/>
        <v>280.5108510638297</v>
      </c>
      <c r="N310" s="38">
        <f t="shared" si="30"/>
        <v>280.55425531914881</v>
      </c>
      <c r="O310" s="39"/>
      <c r="P310" s="39">
        <f t="shared" si="28"/>
        <v>280.45</v>
      </c>
      <c r="Q310" s="62">
        <f t="shared" si="26"/>
        <v>280.31962616822483</v>
      </c>
      <c r="R310" s="59">
        <f t="shared" si="31"/>
        <v>280.55521739130404</v>
      </c>
      <c r="S310" s="91"/>
      <c r="T310" s="96">
        <v>280.53400000000011</v>
      </c>
      <c r="U310" s="54"/>
    </row>
    <row r="311" spans="1:21">
      <c r="A311" s="34">
        <v>37193</v>
      </c>
      <c r="B311" s="29">
        <v>280.56</v>
      </c>
      <c r="C311" s="35">
        <v>280.49</v>
      </c>
      <c r="D311" s="29">
        <v>280.63</v>
      </c>
      <c r="E311" s="67"/>
      <c r="F311" s="67"/>
      <c r="G311" s="36"/>
      <c r="H311" s="36"/>
      <c r="J311" s="37">
        <v>37193</v>
      </c>
      <c r="K311" s="58">
        <v>281.14999999999998</v>
      </c>
      <c r="L311" s="39">
        <f t="shared" si="23"/>
        <v>280.83065420560831</v>
      </c>
      <c r="M311" s="38">
        <f t="shared" si="29"/>
        <v>280.51553191489353</v>
      </c>
      <c r="N311" s="38">
        <f t="shared" si="30"/>
        <v>280.55765957446795</v>
      </c>
      <c r="O311" s="39"/>
      <c r="P311" s="39">
        <f t="shared" si="28"/>
        <v>280.45</v>
      </c>
      <c r="Q311" s="62">
        <f t="shared" si="26"/>
        <v>280.31775700934634</v>
      </c>
      <c r="R311" s="59">
        <f t="shared" si="31"/>
        <v>280.55869565217358</v>
      </c>
      <c r="S311" s="91"/>
      <c r="T311" s="96">
        <v>280.53800000000012</v>
      </c>
      <c r="U311" s="54"/>
    </row>
    <row r="312" spans="1:21">
      <c r="A312" s="34">
        <v>37194</v>
      </c>
      <c r="B312" s="29">
        <v>280.56</v>
      </c>
      <c r="C312" s="35">
        <v>280.48</v>
      </c>
      <c r="D312" s="29">
        <v>280.64</v>
      </c>
      <c r="E312" s="67"/>
      <c r="F312" s="67"/>
      <c r="G312" s="36"/>
      <c r="H312" s="36"/>
      <c r="J312" s="37">
        <v>37194</v>
      </c>
      <c r="K312" s="58">
        <v>281.14999999999998</v>
      </c>
      <c r="L312" s="39">
        <f t="shared" si="23"/>
        <v>280.82953271028123</v>
      </c>
      <c r="M312" s="38">
        <f t="shared" si="29"/>
        <v>280.52021276595735</v>
      </c>
      <c r="N312" s="38">
        <f t="shared" si="30"/>
        <v>280.56106382978709</v>
      </c>
      <c r="O312" s="39"/>
      <c r="P312" s="39">
        <f t="shared" si="28"/>
        <v>280.45</v>
      </c>
      <c r="Q312" s="62">
        <f t="shared" si="26"/>
        <v>280.31588785046785</v>
      </c>
      <c r="R312" s="59">
        <f t="shared" si="31"/>
        <v>280.56217391304313</v>
      </c>
      <c r="S312" s="91"/>
      <c r="T312" s="96">
        <v>280.54200000000014</v>
      </c>
      <c r="U312" s="54"/>
    </row>
    <row r="313" spans="1:21">
      <c r="A313" s="40">
        <v>37195</v>
      </c>
      <c r="B313" s="41">
        <v>280.56</v>
      </c>
      <c r="C313" s="42">
        <v>280.47000000000003</v>
      </c>
      <c r="D313" s="41">
        <v>280.64</v>
      </c>
      <c r="E313" s="68"/>
      <c r="F313" s="68"/>
      <c r="G313" s="36"/>
      <c r="H313" s="36"/>
      <c r="J313" s="37">
        <v>37195</v>
      </c>
      <c r="K313" s="58">
        <v>281.14999999999998</v>
      </c>
      <c r="L313" s="39">
        <f t="shared" si="23"/>
        <v>280.82841121495414</v>
      </c>
      <c r="M313" s="38">
        <f t="shared" si="29"/>
        <v>280.52489361702118</v>
      </c>
      <c r="N313" s="38">
        <f t="shared" si="30"/>
        <v>280.56446808510623</v>
      </c>
      <c r="O313" s="39"/>
      <c r="P313" s="39">
        <f t="shared" si="28"/>
        <v>280.45</v>
      </c>
      <c r="Q313" s="62">
        <f t="shared" si="26"/>
        <v>280.31401869158935</v>
      </c>
      <c r="R313" s="59">
        <f t="shared" si="31"/>
        <v>280.56565217391267</v>
      </c>
      <c r="S313" s="91"/>
      <c r="T313" s="96">
        <v>280.54600000000016</v>
      </c>
      <c r="U313" s="54"/>
    </row>
    <row r="314" spans="1:21">
      <c r="A314" s="34">
        <v>37196</v>
      </c>
      <c r="B314" s="29">
        <v>280.56</v>
      </c>
      <c r="C314" s="35">
        <v>280.47000000000003</v>
      </c>
      <c r="D314" s="29">
        <v>280.66000000000003</v>
      </c>
      <c r="E314" s="67"/>
      <c r="F314" s="67"/>
      <c r="G314" s="36"/>
      <c r="H314" s="36"/>
      <c r="I314">
        <v>280.57</v>
      </c>
      <c r="J314" s="37">
        <v>37196</v>
      </c>
      <c r="K314" s="58">
        <v>281.14999999999998</v>
      </c>
      <c r="L314" s="39">
        <f t="shared" si="23"/>
        <v>280.82728971962706</v>
      </c>
      <c r="M314" s="38">
        <f t="shared" si="29"/>
        <v>280.529574468085</v>
      </c>
      <c r="N314" s="38">
        <f t="shared" si="30"/>
        <v>280.56787234042537</v>
      </c>
      <c r="O314" s="39"/>
      <c r="P314" s="39">
        <f t="shared" si="28"/>
        <v>280.45</v>
      </c>
      <c r="Q314" s="62">
        <f t="shared" si="26"/>
        <v>280.31214953271086</v>
      </c>
      <c r="R314" s="59">
        <f t="shared" si="31"/>
        <v>280.56913043478221</v>
      </c>
      <c r="S314" s="91"/>
      <c r="T314" s="96">
        <v>280.55</v>
      </c>
      <c r="U314" s="54"/>
    </row>
    <row r="315" spans="1:21">
      <c r="A315" s="34">
        <v>37197</v>
      </c>
      <c r="B315" s="29">
        <v>280.56</v>
      </c>
      <c r="C315" s="35">
        <v>280.47000000000003</v>
      </c>
      <c r="D315" s="29">
        <v>280.66000000000003</v>
      </c>
      <c r="E315" s="67"/>
      <c r="F315" s="67"/>
      <c r="G315" s="36"/>
      <c r="H315" s="36"/>
      <c r="J315" s="37">
        <v>37197</v>
      </c>
      <c r="K315" s="58">
        <v>281.14999999999998</v>
      </c>
      <c r="L315" s="39">
        <f t="shared" si="23"/>
        <v>280.82616822429998</v>
      </c>
      <c r="M315" s="38">
        <f t="shared" si="29"/>
        <v>280.53425531914883</v>
      </c>
      <c r="N315" s="38">
        <f t="shared" si="30"/>
        <v>280.57127659574451</v>
      </c>
      <c r="O315" s="39"/>
      <c r="P315" s="39">
        <f t="shared" si="28"/>
        <v>280.45</v>
      </c>
      <c r="Q315" s="62">
        <f t="shared" si="26"/>
        <v>280.31028037383237</v>
      </c>
      <c r="R315" s="59">
        <f t="shared" si="31"/>
        <v>280.57260869565175</v>
      </c>
      <c r="S315" s="91"/>
      <c r="T315" s="96">
        <v>280.5540000000002</v>
      </c>
      <c r="U315" s="54"/>
    </row>
    <row r="316" spans="1:21">
      <c r="A316" s="34">
        <v>37198</v>
      </c>
      <c r="B316" s="29">
        <v>280.57</v>
      </c>
      <c r="C316" s="35">
        <v>280.47000000000003</v>
      </c>
      <c r="D316" s="29">
        <v>280.68</v>
      </c>
      <c r="E316" s="67"/>
      <c r="F316" s="67"/>
      <c r="G316" s="36"/>
      <c r="H316" s="36"/>
      <c r="J316" s="37">
        <v>37198</v>
      </c>
      <c r="K316" s="58">
        <v>281.14999999999998</v>
      </c>
      <c r="L316" s="39">
        <f t="shared" si="23"/>
        <v>280.82504672897289</v>
      </c>
      <c r="M316" s="38">
        <f t="shared" si="29"/>
        <v>280.53893617021265</v>
      </c>
      <c r="N316" s="38">
        <f t="shared" si="30"/>
        <v>280.57468085106365</v>
      </c>
      <c r="O316" s="39"/>
      <c r="P316" s="39">
        <f t="shared" si="28"/>
        <v>280.45</v>
      </c>
      <c r="Q316" s="62">
        <f t="shared" si="26"/>
        <v>280.30841121495388</v>
      </c>
      <c r="R316" s="59">
        <f t="shared" si="31"/>
        <v>280.57608695652129</v>
      </c>
      <c r="S316" s="91"/>
      <c r="T316" s="96">
        <v>280.55800000000022</v>
      </c>
      <c r="U316" s="54"/>
    </row>
    <row r="317" spans="1:21">
      <c r="A317" s="34">
        <v>37199</v>
      </c>
      <c r="B317" s="29">
        <v>280.58</v>
      </c>
      <c r="C317" s="35">
        <v>280.48</v>
      </c>
      <c r="D317" s="29">
        <v>280.67</v>
      </c>
      <c r="E317" s="67"/>
      <c r="F317" s="67"/>
      <c r="G317" s="36"/>
      <c r="H317" s="36"/>
      <c r="J317" s="37">
        <v>37199</v>
      </c>
      <c r="K317" s="58">
        <v>281.14999999999998</v>
      </c>
      <c r="L317" s="39">
        <f t="shared" si="23"/>
        <v>280.82392523364581</v>
      </c>
      <c r="M317" s="38">
        <f t="shared" si="29"/>
        <v>280.54361702127648</v>
      </c>
      <c r="N317" s="38">
        <f t="shared" si="30"/>
        <v>280.57808510638279</v>
      </c>
      <c r="O317" s="39"/>
      <c r="P317" s="39">
        <f t="shared" si="28"/>
        <v>280.45</v>
      </c>
      <c r="Q317" s="62">
        <f t="shared" si="26"/>
        <v>280.30654205607539</v>
      </c>
      <c r="R317" s="59">
        <f t="shared" si="31"/>
        <v>280.57956521739084</v>
      </c>
      <c r="S317" s="91"/>
      <c r="T317" s="96">
        <v>280.56200000000024</v>
      </c>
      <c r="U317" s="54"/>
    </row>
    <row r="318" spans="1:21">
      <c r="A318" s="34">
        <v>37200</v>
      </c>
      <c r="B318" s="29">
        <v>280.58</v>
      </c>
      <c r="C318" s="35">
        <v>280.49</v>
      </c>
      <c r="D318" s="29">
        <v>280.64999999999998</v>
      </c>
      <c r="E318" s="67"/>
      <c r="F318" s="67"/>
      <c r="G318" s="36"/>
      <c r="H318" s="36"/>
      <c r="J318" s="37">
        <v>37200</v>
      </c>
      <c r="K318" s="58">
        <v>281.14999999999998</v>
      </c>
      <c r="L318" s="39">
        <f t="shared" si="23"/>
        <v>280.82280373831873</v>
      </c>
      <c r="M318" s="38">
        <f t="shared" si="29"/>
        <v>280.5482978723403</v>
      </c>
      <c r="N318" s="38">
        <f t="shared" si="30"/>
        <v>280.58148936170193</v>
      </c>
      <c r="O318" s="39"/>
      <c r="P318" s="39">
        <f t="shared" si="28"/>
        <v>280.45</v>
      </c>
      <c r="Q318" s="62">
        <f t="shared" si="26"/>
        <v>280.30467289719689</v>
      </c>
      <c r="R318" s="59">
        <f t="shared" si="31"/>
        <v>280.58304347826038</v>
      </c>
      <c r="S318" s="91"/>
      <c r="T318" s="96">
        <v>280.56600000000026</v>
      </c>
      <c r="U318" s="54"/>
    </row>
    <row r="319" spans="1:21">
      <c r="A319" s="34">
        <v>37201</v>
      </c>
      <c r="B319" s="29">
        <v>280.58999999999997</v>
      </c>
      <c r="C319" s="35">
        <v>280.52</v>
      </c>
      <c r="D319" s="29">
        <v>280.64</v>
      </c>
      <c r="E319" s="67"/>
      <c r="F319" s="67"/>
      <c r="G319" s="36"/>
      <c r="H319" s="36"/>
      <c r="J319" s="37">
        <v>37201</v>
      </c>
      <c r="K319" s="58">
        <v>281.14999999999998</v>
      </c>
      <c r="L319" s="39">
        <f t="shared" si="23"/>
        <v>280.82168224299164</v>
      </c>
      <c r="M319" s="38">
        <f t="shared" si="29"/>
        <v>280.55297872340412</v>
      </c>
      <c r="N319" s="38">
        <f t="shared" si="30"/>
        <v>280.58489361702107</v>
      </c>
      <c r="O319" s="39"/>
      <c r="P319" s="39">
        <f t="shared" si="28"/>
        <v>280.45</v>
      </c>
      <c r="Q319" s="62">
        <f t="shared" si="26"/>
        <v>280.3028037383184</v>
      </c>
      <c r="R319" s="59">
        <f t="shared" si="31"/>
        <v>280.58652173912992</v>
      </c>
      <c r="S319" s="91"/>
      <c r="T319" s="96">
        <v>280.57</v>
      </c>
      <c r="U319" s="54"/>
    </row>
    <row r="320" spans="1:21">
      <c r="A320" s="34">
        <v>37202</v>
      </c>
      <c r="B320" s="29">
        <v>280.58</v>
      </c>
      <c r="C320" s="35">
        <v>280.55</v>
      </c>
      <c r="D320" s="29">
        <v>280.63</v>
      </c>
      <c r="E320" s="67"/>
      <c r="F320" s="67"/>
      <c r="G320" s="36"/>
      <c r="H320" s="36"/>
      <c r="J320" s="37">
        <v>37202</v>
      </c>
      <c r="K320" s="58">
        <v>281.14999999999998</v>
      </c>
      <c r="L320" s="39">
        <f t="shared" si="23"/>
        <v>280.82056074766456</v>
      </c>
      <c r="M320" s="38">
        <f t="shared" si="29"/>
        <v>280.55765957446795</v>
      </c>
      <c r="N320" s="38">
        <f t="shared" si="30"/>
        <v>280.58829787234021</v>
      </c>
      <c r="O320" s="39"/>
      <c r="P320" s="39">
        <f t="shared" si="28"/>
        <v>280.45</v>
      </c>
      <c r="Q320" s="62">
        <f t="shared" si="26"/>
        <v>280.30093457943991</v>
      </c>
      <c r="R320" s="59">
        <f t="shared" si="31"/>
        <v>280.58999999999946</v>
      </c>
      <c r="S320" s="91"/>
      <c r="T320" s="96">
        <v>280.5740000000003</v>
      </c>
      <c r="U320" s="54"/>
    </row>
    <row r="321" spans="1:21">
      <c r="A321" s="34">
        <v>37203</v>
      </c>
      <c r="B321" s="29">
        <v>280.58999999999997</v>
      </c>
      <c r="C321" s="35">
        <v>280.55</v>
      </c>
      <c r="D321" s="29">
        <v>280.60000000000002</v>
      </c>
      <c r="E321" s="67"/>
      <c r="F321" s="67"/>
      <c r="G321" s="36"/>
      <c r="H321" s="36"/>
      <c r="J321" s="37">
        <v>37203</v>
      </c>
      <c r="K321" s="58">
        <v>281.14999999999998</v>
      </c>
      <c r="L321" s="39">
        <f t="shared" si="23"/>
        <v>280.81943925233747</v>
      </c>
      <c r="M321" s="38">
        <f t="shared" si="29"/>
        <v>280.56234042553177</v>
      </c>
      <c r="N321" s="38">
        <f t="shared" si="30"/>
        <v>280.59170212765935</v>
      </c>
      <c r="O321" s="39"/>
      <c r="P321" s="39">
        <f t="shared" si="28"/>
        <v>280.45</v>
      </c>
      <c r="Q321" s="62">
        <f t="shared" si="26"/>
        <v>280.29906542056142</v>
      </c>
      <c r="R321" s="59">
        <f t="shared" si="31"/>
        <v>280.59347826086901</v>
      </c>
      <c r="S321" s="91"/>
      <c r="T321" s="96">
        <v>280.57800000000032</v>
      </c>
      <c r="U321" s="54"/>
    </row>
    <row r="322" spans="1:21">
      <c r="A322" s="34">
        <v>37204</v>
      </c>
      <c r="B322" s="29">
        <v>280.58999999999997</v>
      </c>
      <c r="C322" s="35">
        <v>280.55</v>
      </c>
      <c r="D322" s="29">
        <v>280.58999999999997</v>
      </c>
      <c r="E322" s="67"/>
      <c r="F322" s="67"/>
      <c r="G322" s="36"/>
      <c r="H322" s="36"/>
      <c r="J322" s="37">
        <v>37204</v>
      </c>
      <c r="K322" s="58">
        <v>281.14999999999998</v>
      </c>
      <c r="L322" s="39">
        <f t="shared" si="23"/>
        <v>280.81831775701039</v>
      </c>
      <c r="M322" s="38">
        <f t="shared" si="29"/>
        <v>280.5670212765956</v>
      </c>
      <c r="N322" s="38">
        <f t="shared" si="30"/>
        <v>280.59510638297849</v>
      </c>
      <c r="O322" s="39"/>
      <c r="P322" s="39">
        <f t="shared" si="28"/>
        <v>280.45</v>
      </c>
      <c r="Q322" s="62">
        <f t="shared" si="26"/>
        <v>280.29719626168293</v>
      </c>
      <c r="R322" s="59">
        <f t="shared" si="31"/>
        <v>280.59695652173855</v>
      </c>
      <c r="S322" s="91"/>
      <c r="T322" s="96">
        <v>280.58200000000033</v>
      </c>
      <c r="U322" s="54"/>
    </row>
    <row r="323" spans="1:21">
      <c r="A323" s="34">
        <v>37205</v>
      </c>
      <c r="B323" s="29">
        <v>280.58999999999997</v>
      </c>
      <c r="C323" s="35">
        <v>280.55</v>
      </c>
      <c r="D323" s="29">
        <v>280.58</v>
      </c>
      <c r="E323" s="67"/>
      <c r="F323" s="67"/>
      <c r="G323" s="36"/>
      <c r="H323" s="36"/>
      <c r="J323" s="37">
        <v>37205</v>
      </c>
      <c r="K323" s="58">
        <v>281.14999999999998</v>
      </c>
      <c r="L323" s="39">
        <f t="shared" si="23"/>
        <v>280.81719626168331</v>
      </c>
      <c r="M323" s="38">
        <f t="shared" si="29"/>
        <v>280.57170212765942</v>
      </c>
      <c r="N323" s="38">
        <f t="shared" si="30"/>
        <v>280.59851063829763</v>
      </c>
      <c r="O323" s="39"/>
      <c r="P323" s="39">
        <f t="shared" si="28"/>
        <v>280.45</v>
      </c>
      <c r="Q323" s="62">
        <f t="shared" si="26"/>
        <v>280.29532710280444</v>
      </c>
      <c r="R323" s="59">
        <f t="shared" si="31"/>
        <v>280.60043478260809</v>
      </c>
      <c r="S323" s="91"/>
      <c r="T323" s="96">
        <v>280.58600000000035</v>
      </c>
      <c r="U323" s="54"/>
    </row>
    <row r="324" spans="1:21">
      <c r="A324" s="34">
        <v>37206</v>
      </c>
      <c r="B324" s="29">
        <v>280.62</v>
      </c>
      <c r="C324" s="35">
        <v>280.55</v>
      </c>
      <c r="D324" s="29">
        <v>280.64999999999998</v>
      </c>
      <c r="E324" s="67"/>
      <c r="F324" s="67"/>
      <c r="G324" s="36"/>
      <c r="H324" s="36"/>
      <c r="J324" s="37">
        <v>37206</v>
      </c>
      <c r="K324" s="58">
        <v>281.14999999999998</v>
      </c>
      <c r="L324" s="39">
        <f t="shared" si="23"/>
        <v>280.81607476635622</v>
      </c>
      <c r="M324" s="38">
        <f t="shared" si="29"/>
        <v>280.57638297872325</v>
      </c>
      <c r="N324" s="38">
        <f t="shared" si="30"/>
        <v>280.60191489361677</v>
      </c>
      <c r="O324" s="39"/>
      <c r="P324" s="39">
        <f t="shared" si="28"/>
        <v>280.45</v>
      </c>
      <c r="Q324" s="62">
        <f t="shared" si="26"/>
        <v>280.29345794392594</v>
      </c>
      <c r="R324" s="59">
        <f t="shared" si="31"/>
        <v>280.60391304347763</v>
      </c>
      <c r="S324" s="91"/>
      <c r="T324" s="96">
        <v>280.58999999999997</v>
      </c>
      <c r="U324" s="54"/>
    </row>
    <row r="325" spans="1:21">
      <c r="A325" s="34">
        <v>37207</v>
      </c>
      <c r="B325" s="29">
        <v>280.63</v>
      </c>
      <c r="C325" s="35">
        <v>280.55</v>
      </c>
      <c r="D325" s="29">
        <v>280.76</v>
      </c>
      <c r="E325" s="67"/>
      <c r="F325" s="67"/>
      <c r="G325" s="36"/>
      <c r="H325" s="36"/>
      <c r="J325" s="37">
        <v>37207</v>
      </c>
      <c r="K325" s="58">
        <v>281.14999999999998</v>
      </c>
      <c r="L325" s="39">
        <f t="shared" si="23"/>
        <v>280.81495327102914</v>
      </c>
      <c r="M325" s="38">
        <f t="shared" si="29"/>
        <v>280.58106382978707</v>
      </c>
      <c r="N325" s="38">
        <f t="shared" si="30"/>
        <v>280.60531914893591</v>
      </c>
      <c r="O325" s="39"/>
      <c r="P325" s="39">
        <f t="shared" si="28"/>
        <v>280.45</v>
      </c>
      <c r="Q325" s="62">
        <f t="shared" si="26"/>
        <v>280.29158878504745</v>
      </c>
      <c r="R325" s="59">
        <f t="shared" si="31"/>
        <v>280.60739130434717</v>
      </c>
      <c r="S325" s="91"/>
      <c r="T325" s="96">
        <v>280.59400000000039</v>
      </c>
      <c r="U325" s="54"/>
    </row>
    <row r="326" spans="1:21">
      <c r="A326" s="34">
        <v>37208</v>
      </c>
      <c r="B326" s="29">
        <v>280.64</v>
      </c>
      <c r="C326" s="35">
        <v>280.55</v>
      </c>
      <c r="D326" s="29">
        <v>280.72000000000003</v>
      </c>
      <c r="E326" s="67"/>
      <c r="F326" s="67"/>
      <c r="G326" s="36"/>
      <c r="H326" s="36"/>
      <c r="J326" s="37">
        <v>37208</v>
      </c>
      <c r="K326" s="58">
        <v>281.14999999999998</v>
      </c>
      <c r="L326" s="39">
        <f t="shared" si="23"/>
        <v>280.81383177570206</v>
      </c>
      <c r="M326" s="38">
        <f t="shared" si="29"/>
        <v>280.58574468085089</v>
      </c>
      <c r="N326" s="38">
        <f t="shared" si="30"/>
        <v>280.60872340425504</v>
      </c>
      <c r="O326" s="39"/>
      <c r="P326" s="39">
        <f t="shared" si="28"/>
        <v>280.45</v>
      </c>
      <c r="Q326" s="62">
        <f t="shared" si="26"/>
        <v>280.28971962616896</v>
      </c>
      <c r="R326" s="59">
        <f t="shared" si="31"/>
        <v>280.61086956521672</v>
      </c>
      <c r="S326" s="91"/>
      <c r="T326" s="96">
        <v>280.59800000000041</v>
      </c>
      <c r="U326" s="54"/>
    </row>
    <row r="327" spans="1:21">
      <c r="A327" s="34">
        <v>37209</v>
      </c>
      <c r="B327" s="29">
        <v>280.64999999999998</v>
      </c>
      <c r="C327" s="35">
        <v>280.55</v>
      </c>
      <c r="D327" s="29">
        <v>280.70999999999998</v>
      </c>
      <c r="E327" s="67"/>
      <c r="F327" s="67"/>
      <c r="G327" s="36"/>
      <c r="H327" s="36"/>
      <c r="J327" s="37">
        <v>37209</v>
      </c>
      <c r="K327" s="58">
        <v>281.14999999999998</v>
      </c>
      <c r="L327" s="39">
        <f t="shared" si="23"/>
        <v>280.81271028037497</v>
      </c>
      <c r="M327" s="38">
        <f t="shared" si="29"/>
        <v>280.59042553191472</v>
      </c>
      <c r="N327" s="38">
        <f t="shared" si="30"/>
        <v>280.61212765957418</v>
      </c>
      <c r="O327" s="39"/>
      <c r="P327" s="39">
        <f t="shared" si="28"/>
        <v>280.45</v>
      </c>
      <c r="Q327" s="62">
        <f t="shared" si="26"/>
        <v>280.28785046729047</v>
      </c>
      <c r="R327" s="59">
        <f t="shared" si="31"/>
        <v>280.61434782608626</v>
      </c>
      <c r="S327" s="91"/>
      <c r="T327" s="96">
        <v>280.60200000000043</v>
      </c>
      <c r="U327" s="54"/>
    </row>
    <row r="328" spans="1:21">
      <c r="A328" s="34">
        <v>37210</v>
      </c>
      <c r="B328" s="29">
        <v>280.66000000000003</v>
      </c>
      <c r="C328" s="35">
        <v>280.56</v>
      </c>
      <c r="D328" s="29">
        <v>280.67</v>
      </c>
      <c r="E328" s="67"/>
      <c r="F328" s="67"/>
      <c r="G328" s="36"/>
      <c r="H328" s="36"/>
      <c r="I328">
        <v>280.62</v>
      </c>
      <c r="J328" s="37">
        <v>37210</v>
      </c>
      <c r="K328" s="58">
        <v>281.14999999999998</v>
      </c>
      <c r="L328" s="39">
        <f t="shared" si="23"/>
        <v>280.81158878504789</v>
      </c>
      <c r="M328" s="38">
        <f t="shared" si="29"/>
        <v>280.59510638297854</v>
      </c>
      <c r="N328" s="38">
        <f t="shared" si="30"/>
        <v>280.61553191489332</v>
      </c>
      <c r="O328" s="39"/>
      <c r="P328" s="39">
        <f t="shared" si="28"/>
        <v>280.45</v>
      </c>
      <c r="Q328" s="62">
        <f t="shared" si="26"/>
        <v>280.28598130841198</v>
      </c>
      <c r="R328" s="59">
        <f t="shared" si="31"/>
        <v>280.6178260869558</v>
      </c>
      <c r="S328" s="91"/>
      <c r="T328" s="96">
        <v>280.60600000000045</v>
      </c>
      <c r="U328" s="54"/>
    </row>
    <row r="329" spans="1:21">
      <c r="A329" s="34">
        <v>37211</v>
      </c>
      <c r="B329" s="29">
        <v>280.66000000000003</v>
      </c>
      <c r="C329" s="35">
        <v>280.57</v>
      </c>
      <c r="D329" s="29">
        <v>280.69</v>
      </c>
      <c r="E329" s="67"/>
      <c r="F329" s="67"/>
      <c r="G329" s="36"/>
      <c r="H329" s="36"/>
      <c r="J329" s="37">
        <v>37211</v>
      </c>
      <c r="K329" s="58">
        <v>281.14999999999998</v>
      </c>
      <c r="L329" s="39">
        <f t="shared" si="23"/>
        <v>280.8104672897208</v>
      </c>
      <c r="M329" s="38">
        <f t="shared" si="29"/>
        <v>280.59978723404237</v>
      </c>
      <c r="N329" s="38">
        <f t="shared" si="30"/>
        <v>280.61893617021246</v>
      </c>
      <c r="O329" s="39"/>
      <c r="P329" s="39">
        <f t="shared" si="28"/>
        <v>280.45</v>
      </c>
      <c r="Q329" s="62">
        <f t="shared" si="26"/>
        <v>280.28411214953348</v>
      </c>
      <c r="R329" s="59">
        <f t="shared" si="31"/>
        <v>280.62130434782534</v>
      </c>
      <c r="S329" s="91"/>
      <c r="T329" s="96">
        <v>280.61</v>
      </c>
      <c r="U329" s="54"/>
    </row>
    <row r="330" spans="1:21">
      <c r="A330" s="34">
        <v>37212</v>
      </c>
      <c r="B330" s="29">
        <v>280.70999999999998</v>
      </c>
      <c r="C330" s="35">
        <v>280.57</v>
      </c>
      <c r="D330" s="29">
        <v>280.7</v>
      </c>
      <c r="E330" s="67"/>
      <c r="F330" s="67"/>
      <c r="G330" s="36"/>
      <c r="H330" s="36"/>
      <c r="J330" s="37">
        <v>37212</v>
      </c>
      <c r="K330" s="58">
        <v>281.14999999999998</v>
      </c>
      <c r="L330" s="39">
        <f t="shared" si="23"/>
        <v>280.80934579439372</v>
      </c>
      <c r="M330" s="38">
        <f t="shared" si="29"/>
        <v>280.60446808510619</v>
      </c>
      <c r="N330" s="38">
        <f t="shared" si="30"/>
        <v>280.6223404255316</v>
      </c>
      <c r="O330" s="39"/>
      <c r="P330" s="39">
        <f t="shared" si="28"/>
        <v>280.45</v>
      </c>
      <c r="Q330" s="62">
        <f t="shared" si="26"/>
        <v>280.28224299065499</v>
      </c>
      <c r="R330" s="59">
        <f t="shared" si="31"/>
        <v>280.62478260869489</v>
      </c>
      <c r="S330" s="91"/>
      <c r="T330" s="96">
        <v>280.61400000000049</v>
      </c>
      <c r="U330" s="54"/>
    </row>
    <row r="331" spans="1:21">
      <c r="A331" s="34">
        <v>37213</v>
      </c>
      <c r="B331" s="29">
        <v>280.72000000000003</v>
      </c>
      <c r="C331" s="35">
        <v>280.57</v>
      </c>
      <c r="D331" s="29">
        <v>280.66000000000003</v>
      </c>
      <c r="E331" s="67"/>
      <c r="F331" s="67"/>
      <c r="G331" s="36"/>
      <c r="H331" s="36"/>
      <c r="J331" s="37">
        <v>37213</v>
      </c>
      <c r="K331" s="58">
        <v>281.14999999999998</v>
      </c>
      <c r="L331" s="39">
        <f t="shared" si="23"/>
        <v>280.80822429906664</v>
      </c>
      <c r="M331" s="38">
        <f t="shared" si="29"/>
        <v>280.60914893617002</v>
      </c>
      <c r="N331" s="38">
        <f t="shared" si="30"/>
        <v>280.62574468085074</v>
      </c>
      <c r="O331" s="39"/>
      <c r="P331" s="39">
        <f t="shared" si="28"/>
        <v>280.45</v>
      </c>
      <c r="Q331" s="62">
        <f t="shared" si="26"/>
        <v>280.2803738317765</v>
      </c>
      <c r="R331" s="59">
        <f t="shared" si="31"/>
        <v>280.62826086956443</v>
      </c>
      <c r="S331" s="91"/>
      <c r="T331" s="96">
        <v>280.61800000000051</v>
      </c>
      <c r="U331" s="54"/>
    </row>
    <row r="332" spans="1:21">
      <c r="A332" s="34">
        <v>37214</v>
      </c>
      <c r="B332" s="29">
        <v>280.72000000000003</v>
      </c>
      <c r="C332" s="35">
        <v>280.57</v>
      </c>
      <c r="D332" s="29">
        <v>280.60000000000002</v>
      </c>
      <c r="E332" s="67"/>
      <c r="F332" s="67"/>
      <c r="G332" s="36"/>
      <c r="H332" s="36"/>
      <c r="J332" s="37">
        <v>37214</v>
      </c>
      <c r="K332" s="58">
        <v>281.14999999999998</v>
      </c>
      <c r="L332" s="39">
        <f t="shared" si="23"/>
        <v>280.80710280373955</v>
      </c>
      <c r="M332" s="38">
        <f t="shared" si="29"/>
        <v>280.61382978723384</v>
      </c>
      <c r="N332" s="38">
        <f t="shared" si="30"/>
        <v>280.62914893616988</v>
      </c>
      <c r="O332" s="39"/>
      <c r="P332" s="39">
        <f t="shared" si="28"/>
        <v>280.45</v>
      </c>
      <c r="Q332" s="62">
        <f t="shared" si="26"/>
        <v>280.27850467289801</v>
      </c>
      <c r="R332" s="59">
        <f t="shared" si="31"/>
        <v>280.63173913043397</v>
      </c>
      <c r="S332" s="91"/>
      <c r="T332" s="96">
        <v>280.62200000000053</v>
      </c>
      <c r="U332" s="54"/>
    </row>
    <row r="333" spans="1:21">
      <c r="A333" s="34">
        <v>37215</v>
      </c>
      <c r="B333" s="29">
        <v>280.72000000000003</v>
      </c>
      <c r="C333" s="35">
        <v>280.58</v>
      </c>
      <c r="D333" s="29">
        <v>280.55</v>
      </c>
      <c r="E333" s="67"/>
      <c r="F333" s="67"/>
      <c r="G333" s="36"/>
      <c r="H333" s="36"/>
      <c r="J333" s="37">
        <v>37215</v>
      </c>
      <c r="K333" s="58">
        <v>281.14999999999998</v>
      </c>
      <c r="L333" s="39">
        <f t="shared" ref="L333:L373" si="32">L332-(L$267-L$374)/107</f>
        <v>280.80598130841247</v>
      </c>
      <c r="M333" s="38">
        <f t="shared" si="29"/>
        <v>280.61851063829766</v>
      </c>
      <c r="N333" s="38">
        <f t="shared" si="30"/>
        <v>280.63255319148902</v>
      </c>
      <c r="O333" s="39"/>
      <c r="P333" s="39">
        <f t="shared" si="28"/>
        <v>280.45</v>
      </c>
      <c r="Q333" s="62">
        <f t="shared" ref="Q333:Q373" si="33">Q332-(Q$267-Q$374)/107</f>
        <v>280.27663551401952</v>
      </c>
      <c r="R333" s="59">
        <f t="shared" si="31"/>
        <v>280.63521739130351</v>
      </c>
      <c r="S333" s="91"/>
      <c r="T333" s="96">
        <v>280.62600000000054</v>
      </c>
      <c r="U333" s="54"/>
    </row>
    <row r="334" spans="1:21">
      <c r="A334" s="34">
        <v>37216</v>
      </c>
      <c r="B334" s="29">
        <v>280.70999999999998</v>
      </c>
      <c r="C334" s="35">
        <v>280.61</v>
      </c>
      <c r="D334" s="29">
        <v>280.52</v>
      </c>
      <c r="E334" s="67"/>
      <c r="F334" s="67"/>
      <c r="G334" s="36"/>
      <c r="H334" s="36"/>
      <c r="J334" s="37">
        <v>37216</v>
      </c>
      <c r="K334" s="58">
        <v>281.14999999999998</v>
      </c>
      <c r="L334" s="39">
        <f t="shared" si="32"/>
        <v>280.80485981308539</v>
      </c>
      <c r="M334" s="38">
        <f t="shared" si="29"/>
        <v>280.62319148936149</v>
      </c>
      <c r="N334" s="38">
        <f t="shared" si="30"/>
        <v>280.63595744680816</v>
      </c>
      <c r="O334" s="39"/>
      <c r="P334" s="39">
        <f t="shared" si="28"/>
        <v>280.45</v>
      </c>
      <c r="Q334" s="62">
        <f t="shared" si="33"/>
        <v>280.27476635514103</v>
      </c>
      <c r="R334" s="59">
        <f t="shared" si="31"/>
        <v>280.63869565217306</v>
      </c>
      <c r="S334" s="91"/>
      <c r="T334" s="96">
        <v>280.63000000000056</v>
      </c>
      <c r="U334" s="54"/>
    </row>
    <row r="335" spans="1:21">
      <c r="A335" s="34">
        <v>37217</v>
      </c>
      <c r="B335" s="29">
        <v>280.7</v>
      </c>
      <c r="C335" s="35">
        <v>280.64</v>
      </c>
      <c r="D335" s="29">
        <v>280.52999999999997</v>
      </c>
      <c r="E335" s="67"/>
      <c r="F335" s="67"/>
      <c r="G335" s="36"/>
      <c r="H335" s="36"/>
      <c r="J335" s="37">
        <v>37217</v>
      </c>
      <c r="K335" s="58">
        <v>281.14999999999998</v>
      </c>
      <c r="L335" s="39">
        <f t="shared" si="32"/>
        <v>280.8037383177583</v>
      </c>
      <c r="M335" s="38">
        <f t="shared" si="29"/>
        <v>280.62787234042531</v>
      </c>
      <c r="N335" s="38">
        <f t="shared" si="30"/>
        <v>280.6393617021273</v>
      </c>
      <c r="O335" s="39"/>
      <c r="P335" s="39">
        <f t="shared" si="28"/>
        <v>280.45</v>
      </c>
      <c r="Q335" s="62">
        <f t="shared" si="33"/>
        <v>280.27289719626253</v>
      </c>
      <c r="R335" s="59">
        <f t="shared" si="31"/>
        <v>280.6421739130426</v>
      </c>
      <c r="S335" s="91"/>
      <c r="T335" s="96">
        <v>280.63400000000058</v>
      </c>
      <c r="U335" s="54"/>
    </row>
    <row r="336" spans="1:21">
      <c r="A336" s="34">
        <v>37218</v>
      </c>
      <c r="B336" s="29">
        <v>280.7</v>
      </c>
      <c r="C336" s="35">
        <v>280.64999999999998</v>
      </c>
      <c r="D336" s="29">
        <v>280.54000000000002</v>
      </c>
      <c r="E336" s="67"/>
      <c r="F336" s="67"/>
      <c r="G336" s="36"/>
      <c r="H336" s="36"/>
      <c r="J336" s="37">
        <v>37218</v>
      </c>
      <c r="K336" s="58">
        <v>281.14999999999998</v>
      </c>
      <c r="L336" s="39">
        <f t="shared" si="32"/>
        <v>280.80261682243122</v>
      </c>
      <c r="M336" s="38">
        <f t="shared" si="29"/>
        <v>280.63255319148914</v>
      </c>
      <c r="N336" s="38">
        <f t="shared" si="30"/>
        <v>280.64276595744644</v>
      </c>
      <c r="O336" s="39"/>
      <c r="P336" s="39">
        <f t="shared" si="28"/>
        <v>280.45</v>
      </c>
      <c r="Q336" s="62">
        <f t="shared" si="33"/>
        <v>280.27102803738404</v>
      </c>
      <c r="R336" s="59">
        <f t="shared" si="31"/>
        <v>280.64565217391214</v>
      </c>
      <c r="S336" s="91"/>
      <c r="T336" s="96">
        <v>280.6380000000006</v>
      </c>
      <c r="U336" s="54"/>
    </row>
    <row r="337" spans="1:21">
      <c r="A337" s="34">
        <v>37219</v>
      </c>
      <c r="B337" s="29">
        <v>280.7</v>
      </c>
      <c r="C337" s="35">
        <v>280.64999999999998</v>
      </c>
      <c r="D337" s="29">
        <v>280.52999999999997</v>
      </c>
      <c r="E337" s="67"/>
      <c r="F337" s="67"/>
      <c r="G337" s="36"/>
      <c r="H337" s="36"/>
      <c r="J337" s="37">
        <v>37219</v>
      </c>
      <c r="K337" s="58">
        <v>281.14999999999998</v>
      </c>
      <c r="L337" s="39">
        <f t="shared" si="32"/>
        <v>280.80149532710413</v>
      </c>
      <c r="M337" s="38">
        <f t="shared" si="29"/>
        <v>280.63723404255296</v>
      </c>
      <c r="N337" s="38">
        <f t="shared" si="30"/>
        <v>280.64617021276558</v>
      </c>
      <c r="O337" s="39"/>
      <c r="P337" s="39">
        <f t="shared" si="28"/>
        <v>280.45</v>
      </c>
      <c r="Q337" s="62">
        <f t="shared" si="33"/>
        <v>280.26915887850555</v>
      </c>
      <c r="R337" s="59">
        <f t="shared" si="31"/>
        <v>280.64913043478168</v>
      </c>
      <c r="S337" s="91"/>
      <c r="T337" s="96">
        <v>280.64200000000062</v>
      </c>
      <c r="U337" s="54"/>
    </row>
    <row r="338" spans="1:21">
      <c r="A338" s="34">
        <v>37220</v>
      </c>
      <c r="B338" s="29">
        <v>280.69</v>
      </c>
      <c r="C338" s="35">
        <v>280.64999999999998</v>
      </c>
      <c r="D338" s="29">
        <v>280.52</v>
      </c>
      <c r="E338" s="67"/>
      <c r="F338" s="67"/>
      <c r="G338" s="36"/>
      <c r="H338" s="36"/>
      <c r="J338" s="37">
        <v>37220</v>
      </c>
      <c r="K338" s="58">
        <v>281.14999999999998</v>
      </c>
      <c r="L338" s="39">
        <f t="shared" si="32"/>
        <v>280.80037383177705</v>
      </c>
      <c r="M338" s="38">
        <f t="shared" si="29"/>
        <v>280.64191489361679</v>
      </c>
      <c r="N338" s="38">
        <f t="shared" si="30"/>
        <v>280.64957446808472</v>
      </c>
      <c r="O338" s="39"/>
      <c r="P338" s="39">
        <f t="shared" si="28"/>
        <v>280.45</v>
      </c>
      <c r="Q338" s="62">
        <f t="shared" si="33"/>
        <v>280.26728971962706</v>
      </c>
      <c r="R338" s="59">
        <f t="shared" si="31"/>
        <v>280.65260869565122</v>
      </c>
      <c r="S338" s="91"/>
      <c r="T338" s="96">
        <v>280.64600000000064</v>
      </c>
      <c r="U338" s="54"/>
    </row>
    <row r="339" spans="1:21">
      <c r="A339" s="34">
        <v>37221</v>
      </c>
      <c r="B339" s="29">
        <v>280.69</v>
      </c>
      <c r="C339" s="35">
        <v>280.66000000000003</v>
      </c>
      <c r="D339" s="29">
        <v>280.56</v>
      </c>
      <c r="E339" s="67"/>
      <c r="F339" s="67"/>
      <c r="G339" s="36"/>
      <c r="H339" s="36"/>
      <c r="J339" s="37">
        <v>37221</v>
      </c>
      <c r="K339" s="58">
        <v>281.14999999999998</v>
      </c>
      <c r="L339" s="39">
        <f t="shared" si="32"/>
        <v>280.79925233644997</v>
      </c>
      <c r="M339" s="38">
        <f t="shared" si="29"/>
        <v>280.64659574468061</v>
      </c>
      <c r="N339" s="38">
        <f t="shared" si="30"/>
        <v>280.65297872340386</v>
      </c>
      <c r="O339" s="39"/>
      <c r="P339" s="39">
        <f t="shared" si="28"/>
        <v>280.45</v>
      </c>
      <c r="Q339" s="62">
        <f t="shared" si="33"/>
        <v>280.26542056074857</v>
      </c>
      <c r="R339" s="59">
        <f t="shared" si="31"/>
        <v>280.65608695652077</v>
      </c>
      <c r="S339" s="91"/>
      <c r="T339" s="96">
        <v>280.65000000000066</v>
      </c>
      <c r="U339" s="54"/>
    </row>
    <row r="340" spans="1:21">
      <c r="A340" s="34">
        <v>37222</v>
      </c>
      <c r="B340" s="29">
        <v>280.68</v>
      </c>
      <c r="C340" s="35">
        <v>280.67</v>
      </c>
      <c r="D340" s="29">
        <v>280.56</v>
      </c>
      <c r="E340" s="67"/>
      <c r="F340" s="67"/>
      <c r="G340" s="36"/>
      <c r="H340" s="36"/>
      <c r="J340" s="37">
        <v>37222</v>
      </c>
      <c r="K340" s="58">
        <v>281.14999999999998</v>
      </c>
      <c r="L340" s="39">
        <f t="shared" si="32"/>
        <v>280.79813084112288</v>
      </c>
      <c r="M340" s="38">
        <f t="shared" si="29"/>
        <v>280.65127659574443</v>
      </c>
      <c r="N340" s="38">
        <f t="shared" si="30"/>
        <v>280.656382978723</v>
      </c>
      <c r="O340" s="39"/>
      <c r="P340" s="39">
        <f t="shared" si="28"/>
        <v>280.45</v>
      </c>
      <c r="Q340" s="62">
        <f t="shared" si="33"/>
        <v>280.26355140187007</v>
      </c>
      <c r="R340" s="59">
        <f t="shared" si="31"/>
        <v>280.65956521739031</v>
      </c>
      <c r="S340" s="91"/>
      <c r="T340" s="96">
        <v>280.65400000000068</v>
      </c>
      <c r="U340" s="54"/>
    </row>
    <row r="341" spans="1:21">
      <c r="A341" s="34">
        <v>37223</v>
      </c>
      <c r="B341" s="29">
        <v>280.69</v>
      </c>
      <c r="C341" s="35">
        <v>280.68</v>
      </c>
      <c r="D341" s="29">
        <v>280.57</v>
      </c>
      <c r="E341" s="67"/>
      <c r="F341" s="67"/>
      <c r="G341" s="36"/>
      <c r="H341" s="36"/>
      <c r="J341" s="37">
        <v>37223</v>
      </c>
      <c r="K341" s="58">
        <v>281.14999999999998</v>
      </c>
      <c r="L341" s="39">
        <f t="shared" si="32"/>
        <v>280.7970093457958</v>
      </c>
      <c r="M341" s="38">
        <f t="shared" si="29"/>
        <v>280.65595744680826</v>
      </c>
      <c r="N341" s="38">
        <f t="shared" si="30"/>
        <v>280.65978723404214</v>
      </c>
      <c r="O341" s="39"/>
      <c r="P341" s="39">
        <f t="shared" si="28"/>
        <v>280.45</v>
      </c>
      <c r="Q341" s="62">
        <f t="shared" si="33"/>
        <v>280.26168224299158</v>
      </c>
      <c r="R341" s="59">
        <f t="shared" si="31"/>
        <v>280.66304347825985</v>
      </c>
      <c r="S341" s="91"/>
      <c r="T341" s="96">
        <v>280.6580000000007</v>
      </c>
      <c r="U341" s="54"/>
    </row>
    <row r="342" spans="1:21">
      <c r="A342" s="34">
        <v>37224</v>
      </c>
      <c r="B342" s="29">
        <v>280.69</v>
      </c>
      <c r="C342" s="35">
        <v>280.67</v>
      </c>
      <c r="D342" s="29">
        <v>280.57</v>
      </c>
      <c r="E342" s="67"/>
      <c r="F342" s="67"/>
      <c r="G342" s="36"/>
      <c r="H342" s="36"/>
      <c r="J342" s="37">
        <v>37224</v>
      </c>
      <c r="K342" s="58">
        <v>281.14999999999998</v>
      </c>
      <c r="L342" s="39">
        <f t="shared" si="32"/>
        <v>280.79588785046872</v>
      </c>
      <c r="M342" s="38">
        <f t="shared" si="29"/>
        <v>280.66063829787208</v>
      </c>
      <c r="N342" s="38">
        <f t="shared" si="30"/>
        <v>280.66319148936128</v>
      </c>
      <c r="O342" s="39"/>
      <c r="P342" s="39">
        <f t="shared" si="28"/>
        <v>280.45</v>
      </c>
      <c r="Q342" s="62">
        <f t="shared" si="33"/>
        <v>280.25981308411309</v>
      </c>
      <c r="R342" s="59">
        <f t="shared" si="31"/>
        <v>280.66652173912939</v>
      </c>
      <c r="S342" s="91"/>
      <c r="T342" s="96">
        <v>280.66200000000072</v>
      </c>
      <c r="U342" s="54"/>
    </row>
    <row r="343" spans="1:21">
      <c r="A343" s="40">
        <v>37225</v>
      </c>
      <c r="B343" s="41">
        <v>280.7</v>
      </c>
      <c r="C343" s="42">
        <v>280.68</v>
      </c>
      <c r="D343" s="41">
        <v>280.57</v>
      </c>
      <c r="E343" s="68"/>
      <c r="F343" s="68"/>
      <c r="G343" s="36"/>
      <c r="H343" s="36"/>
      <c r="J343" s="37">
        <v>37225</v>
      </c>
      <c r="K343" s="58">
        <v>281.14999999999998</v>
      </c>
      <c r="L343" s="39">
        <f t="shared" si="32"/>
        <v>280.79476635514163</v>
      </c>
      <c r="M343" s="38">
        <f t="shared" si="29"/>
        <v>280.66531914893591</v>
      </c>
      <c r="N343" s="38">
        <f t="shared" si="30"/>
        <v>280.66659574468042</v>
      </c>
      <c r="O343" s="39"/>
      <c r="P343" s="39">
        <f t="shared" si="28"/>
        <v>280.45</v>
      </c>
      <c r="Q343" s="62">
        <f t="shared" si="33"/>
        <v>280.2579439252346</v>
      </c>
      <c r="R343" s="61">
        <v>280.67</v>
      </c>
      <c r="S343" s="91"/>
      <c r="T343" s="96">
        <v>280.66600000000074</v>
      </c>
      <c r="U343" s="54"/>
    </row>
    <row r="344" spans="1:21">
      <c r="A344" s="34">
        <v>37226</v>
      </c>
      <c r="B344" s="29">
        <v>280.75</v>
      </c>
      <c r="C344" s="35">
        <v>280.68</v>
      </c>
      <c r="D344" s="29">
        <v>280.56</v>
      </c>
      <c r="E344" s="67"/>
      <c r="F344" s="67"/>
      <c r="G344" s="36"/>
      <c r="H344" s="36"/>
      <c r="I344">
        <v>280.67</v>
      </c>
      <c r="J344" s="37">
        <v>37226</v>
      </c>
      <c r="K344" s="58">
        <v>281.14999999999998</v>
      </c>
      <c r="L344" s="39">
        <f t="shared" si="32"/>
        <v>280.79364485981455</v>
      </c>
      <c r="M344" s="56">
        <v>280.67</v>
      </c>
      <c r="N344" s="56">
        <v>280.67</v>
      </c>
      <c r="O344" s="43"/>
      <c r="P344" s="45">
        <v>280.45</v>
      </c>
      <c r="Q344" s="62">
        <f t="shared" si="33"/>
        <v>280.25607476635611</v>
      </c>
      <c r="R344" s="84">
        <v>280.67</v>
      </c>
      <c r="S344" s="91"/>
      <c r="T344" s="96">
        <v>280.67</v>
      </c>
      <c r="U344" s="54"/>
    </row>
    <row r="345" spans="1:21">
      <c r="A345" s="34">
        <v>37227</v>
      </c>
      <c r="B345" s="29">
        <v>280.77</v>
      </c>
      <c r="C345" s="35">
        <v>280.67</v>
      </c>
      <c r="D345" s="29">
        <v>280.57</v>
      </c>
      <c r="E345" s="67"/>
      <c r="F345" s="67"/>
      <c r="G345" s="36"/>
      <c r="H345" s="36"/>
      <c r="J345" s="37">
        <v>37227</v>
      </c>
      <c r="K345" s="58">
        <v>281.14999999999998</v>
      </c>
      <c r="L345" s="39">
        <f t="shared" si="32"/>
        <v>280.79252336448747</v>
      </c>
      <c r="M345" s="57">
        <v>280.67</v>
      </c>
      <c r="N345" s="57">
        <v>280.67</v>
      </c>
      <c r="O345" s="65"/>
      <c r="P345" s="39">
        <f>P344-(P$344-P$374)/30</f>
        <v>280.447</v>
      </c>
      <c r="Q345" s="62">
        <f t="shared" si="33"/>
        <v>280.25420560747762</v>
      </c>
      <c r="R345" s="84">
        <v>280.67</v>
      </c>
      <c r="S345" s="91"/>
      <c r="T345" s="96">
        <v>280.67</v>
      </c>
      <c r="U345" s="54"/>
    </row>
    <row r="346" spans="1:21">
      <c r="A346" s="34">
        <v>37228</v>
      </c>
      <c r="B346" s="29">
        <v>280.76</v>
      </c>
      <c r="C346" s="35">
        <v>280.69</v>
      </c>
      <c r="D346" s="29">
        <v>280.56</v>
      </c>
      <c r="E346" s="67"/>
      <c r="F346" s="67"/>
      <c r="G346" s="36"/>
      <c r="H346" s="36"/>
      <c r="J346" s="37">
        <v>37228</v>
      </c>
      <c r="K346" s="58">
        <v>281.14999999999998</v>
      </c>
      <c r="L346" s="39">
        <f t="shared" si="32"/>
        <v>280.79140186916038</v>
      </c>
      <c r="M346" s="57">
        <v>280.67</v>
      </c>
      <c r="N346" s="57">
        <v>280.67</v>
      </c>
      <c r="O346" s="65"/>
      <c r="P346" s="39">
        <f t="shared" ref="P346:P373" si="34">P345-(P$344-P$374)/30</f>
        <v>280.44400000000002</v>
      </c>
      <c r="Q346" s="62">
        <f t="shared" si="33"/>
        <v>280.25233644859912</v>
      </c>
      <c r="R346" s="84">
        <v>280.67</v>
      </c>
      <c r="S346" s="91"/>
      <c r="T346" s="96">
        <v>280.67</v>
      </c>
      <c r="U346" s="54"/>
    </row>
    <row r="347" spans="1:21">
      <c r="A347" s="34">
        <v>37229</v>
      </c>
      <c r="B347" s="29">
        <v>280.76</v>
      </c>
      <c r="C347" s="35">
        <v>280.68</v>
      </c>
      <c r="D347" s="29">
        <v>280.56</v>
      </c>
      <c r="E347" s="67"/>
      <c r="F347" s="67"/>
      <c r="G347" s="36"/>
      <c r="H347" s="36"/>
      <c r="J347" s="37">
        <v>37229</v>
      </c>
      <c r="K347" s="58">
        <v>281.14999999999998</v>
      </c>
      <c r="L347" s="39">
        <f t="shared" si="32"/>
        <v>280.7902803738333</v>
      </c>
      <c r="M347" s="57">
        <v>280.67</v>
      </c>
      <c r="N347" s="57">
        <v>280.67</v>
      </c>
      <c r="O347" s="65"/>
      <c r="P347" s="39">
        <f t="shared" si="34"/>
        <v>280.44100000000003</v>
      </c>
      <c r="Q347" s="62">
        <f t="shared" si="33"/>
        <v>280.25046728972063</v>
      </c>
      <c r="R347" s="84">
        <v>280.67</v>
      </c>
      <c r="S347" s="91"/>
      <c r="T347" s="96">
        <v>280.67</v>
      </c>
      <c r="U347" s="54"/>
    </row>
    <row r="348" spans="1:21">
      <c r="A348" s="34">
        <v>37230</v>
      </c>
      <c r="B348" s="29">
        <v>280.75</v>
      </c>
      <c r="C348" s="35">
        <v>280.66000000000003</v>
      </c>
      <c r="D348" s="29">
        <v>280.56</v>
      </c>
      <c r="E348" s="67"/>
      <c r="F348" s="67"/>
      <c r="G348" s="36"/>
      <c r="H348" s="36"/>
      <c r="J348" s="37">
        <v>37230</v>
      </c>
      <c r="K348" s="58">
        <v>281.14999999999998</v>
      </c>
      <c r="L348" s="39">
        <f t="shared" si="32"/>
        <v>280.78915887850621</v>
      </c>
      <c r="M348" s="57">
        <v>280.67</v>
      </c>
      <c r="N348" s="57">
        <v>280.67</v>
      </c>
      <c r="O348" s="65"/>
      <c r="P348" s="39">
        <f t="shared" si="34"/>
        <v>280.43800000000005</v>
      </c>
      <c r="Q348" s="62">
        <f t="shared" si="33"/>
        <v>280.24859813084214</v>
      </c>
      <c r="R348" s="84">
        <v>280.67</v>
      </c>
      <c r="S348" s="91"/>
      <c r="T348" s="96">
        <v>280.67</v>
      </c>
      <c r="U348" s="54"/>
    </row>
    <row r="349" spans="1:21">
      <c r="A349" s="34">
        <v>37231</v>
      </c>
      <c r="B349" s="29">
        <v>280.74</v>
      </c>
      <c r="C349" s="35">
        <v>280.64999999999998</v>
      </c>
      <c r="D349" s="29">
        <v>280.61</v>
      </c>
      <c r="E349" s="67"/>
      <c r="F349" s="67"/>
      <c r="G349" s="36"/>
      <c r="H349" s="36"/>
      <c r="J349" s="37">
        <v>37231</v>
      </c>
      <c r="K349" s="58">
        <v>281.14999999999998</v>
      </c>
      <c r="L349" s="39">
        <f t="shared" si="32"/>
        <v>280.78803738317913</v>
      </c>
      <c r="M349" s="57">
        <v>280.67</v>
      </c>
      <c r="N349" s="57">
        <v>280.67</v>
      </c>
      <c r="O349" s="65"/>
      <c r="P349" s="39">
        <f t="shared" si="34"/>
        <v>280.43500000000006</v>
      </c>
      <c r="Q349" s="62">
        <f t="shared" si="33"/>
        <v>280.24672897196365</v>
      </c>
      <c r="R349" s="84">
        <v>280.67</v>
      </c>
      <c r="S349" s="91"/>
      <c r="T349" s="96">
        <v>280.67</v>
      </c>
      <c r="U349" s="54"/>
    </row>
    <row r="350" spans="1:21">
      <c r="A350" s="34">
        <v>37232</v>
      </c>
      <c r="B350" s="29">
        <v>280.74</v>
      </c>
      <c r="C350" s="35">
        <v>280.64999999999998</v>
      </c>
      <c r="D350" s="29">
        <v>280.63</v>
      </c>
      <c r="E350" s="67"/>
      <c r="F350" s="67"/>
      <c r="G350" s="36"/>
      <c r="H350" s="36"/>
      <c r="J350" s="37">
        <v>37232</v>
      </c>
      <c r="K350" s="58">
        <v>281.14999999999998</v>
      </c>
      <c r="L350" s="39">
        <f t="shared" si="32"/>
        <v>280.78691588785205</v>
      </c>
      <c r="M350" s="57">
        <v>280.67</v>
      </c>
      <c r="N350" s="57">
        <v>280.67</v>
      </c>
      <c r="O350" s="65"/>
      <c r="P350" s="39">
        <f t="shared" si="34"/>
        <v>280.43200000000007</v>
      </c>
      <c r="Q350" s="62">
        <f t="shared" si="33"/>
        <v>280.24485981308516</v>
      </c>
      <c r="R350" s="84">
        <v>280.67</v>
      </c>
      <c r="S350" s="91"/>
      <c r="T350" s="96">
        <v>280.67</v>
      </c>
      <c r="U350" s="54"/>
    </row>
    <row r="351" spans="1:21">
      <c r="A351" s="34">
        <v>37233</v>
      </c>
      <c r="B351" s="29">
        <v>280.72000000000003</v>
      </c>
      <c r="C351" s="35">
        <v>280.64</v>
      </c>
      <c r="D351" s="29">
        <v>280.64</v>
      </c>
      <c r="E351" s="67"/>
      <c r="F351" s="67"/>
      <c r="G351" s="36"/>
      <c r="H351" s="36"/>
      <c r="J351" s="37">
        <v>37233</v>
      </c>
      <c r="K351" s="58">
        <v>281.14999999999998</v>
      </c>
      <c r="L351" s="39">
        <f t="shared" si="32"/>
        <v>280.78579439252496</v>
      </c>
      <c r="M351" s="57">
        <v>280.67</v>
      </c>
      <c r="N351" s="57">
        <v>280.67</v>
      </c>
      <c r="O351" s="65"/>
      <c r="P351" s="39">
        <f t="shared" si="34"/>
        <v>280.42900000000009</v>
      </c>
      <c r="Q351" s="62">
        <f t="shared" si="33"/>
        <v>280.24299065420666</v>
      </c>
      <c r="R351" s="84">
        <v>280.67</v>
      </c>
      <c r="S351" s="91"/>
      <c r="T351" s="96">
        <v>280.67</v>
      </c>
      <c r="U351" s="54"/>
    </row>
    <row r="352" spans="1:21">
      <c r="A352" s="34">
        <v>37234</v>
      </c>
      <c r="B352" s="29">
        <v>280.7</v>
      </c>
      <c r="C352" s="35">
        <v>280.63</v>
      </c>
      <c r="D352" s="29">
        <v>280.61</v>
      </c>
      <c r="E352" s="67"/>
      <c r="F352" s="67"/>
      <c r="G352" s="36"/>
      <c r="H352" s="36"/>
      <c r="J352" s="37">
        <v>37234</v>
      </c>
      <c r="K352" s="58">
        <v>281.14999999999998</v>
      </c>
      <c r="L352" s="39">
        <f t="shared" si="32"/>
        <v>280.78467289719788</v>
      </c>
      <c r="M352" s="57">
        <v>280.67</v>
      </c>
      <c r="N352" s="57">
        <v>280.67</v>
      </c>
      <c r="O352" s="65"/>
      <c r="P352" s="39">
        <f t="shared" si="34"/>
        <v>280.4260000000001</v>
      </c>
      <c r="Q352" s="62">
        <f t="shared" si="33"/>
        <v>280.24112149532817</v>
      </c>
      <c r="R352" s="84">
        <v>280.67</v>
      </c>
      <c r="S352" s="91"/>
      <c r="T352" s="96">
        <v>280.67</v>
      </c>
      <c r="U352" s="54"/>
    </row>
    <row r="353" spans="1:21">
      <c r="A353" s="34">
        <v>37235</v>
      </c>
      <c r="B353" s="29">
        <v>280.68</v>
      </c>
      <c r="C353" s="35">
        <v>280.62</v>
      </c>
      <c r="D353" s="29">
        <v>280.58999999999997</v>
      </c>
      <c r="E353" s="67"/>
      <c r="F353" s="67"/>
      <c r="G353" s="36"/>
      <c r="H353" s="36"/>
      <c r="J353" s="37">
        <v>37235</v>
      </c>
      <c r="K353" s="58">
        <v>281.14999999999998</v>
      </c>
      <c r="L353" s="39">
        <f t="shared" si="32"/>
        <v>280.7835514018708</v>
      </c>
      <c r="M353" s="57">
        <v>280.67</v>
      </c>
      <c r="N353" s="57">
        <v>280.67</v>
      </c>
      <c r="O353" s="65"/>
      <c r="P353" s="39">
        <f t="shared" si="34"/>
        <v>280.42300000000012</v>
      </c>
      <c r="Q353" s="62">
        <f t="shared" si="33"/>
        <v>280.23925233644968</v>
      </c>
      <c r="R353" s="84">
        <v>280.67</v>
      </c>
      <c r="S353" s="91"/>
      <c r="T353" s="96">
        <v>280.67</v>
      </c>
      <c r="U353" s="54"/>
    </row>
    <row r="354" spans="1:21">
      <c r="A354" s="34">
        <v>37236</v>
      </c>
      <c r="B354" s="29">
        <v>280.66000000000003</v>
      </c>
      <c r="C354" s="35">
        <v>280.63</v>
      </c>
      <c r="D354" s="29">
        <v>280.56</v>
      </c>
      <c r="E354" s="67"/>
      <c r="F354" s="67"/>
      <c r="G354" s="36"/>
      <c r="H354" s="36"/>
      <c r="J354" s="37">
        <v>37236</v>
      </c>
      <c r="K354" s="58">
        <v>281.14999999999998</v>
      </c>
      <c r="L354" s="39">
        <f t="shared" si="32"/>
        <v>280.78242990654371</v>
      </c>
      <c r="M354" s="57">
        <v>280.67</v>
      </c>
      <c r="N354" s="57">
        <v>280.67</v>
      </c>
      <c r="O354" s="65"/>
      <c r="P354" s="39">
        <f t="shared" si="34"/>
        <v>280.42000000000013</v>
      </c>
      <c r="Q354" s="62">
        <f t="shared" si="33"/>
        <v>280.23738317757119</v>
      </c>
      <c r="R354" s="84">
        <v>280.67</v>
      </c>
      <c r="S354" s="91"/>
      <c r="T354" s="96">
        <v>280.67</v>
      </c>
      <c r="U354" s="54"/>
    </row>
    <row r="355" spans="1:21">
      <c r="A355" s="34">
        <v>37237</v>
      </c>
      <c r="B355" s="29">
        <v>280.64999999999998</v>
      </c>
      <c r="C355" s="35">
        <v>280.64</v>
      </c>
      <c r="D355" s="29">
        <v>280.52999999999997</v>
      </c>
      <c r="E355" s="67"/>
      <c r="F355" s="67"/>
      <c r="G355" s="36"/>
      <c r="H355" s="36"/>
      <c r="J355" s="37">
        <v>37237</v>
      </c>
      <c r="K355" s="58">
        <v>281.14999999999998</v>
      </c>
      <c r="L355" s="39">
        <f t="shared" si="32"/>
        <v>280.78130841121663</v>
      </c>
      <c r="M355" s="57">
        <v>280.67</v>
      </c>
      <c r="N355" s="57">
        <v>280.67</v>
      </c>
      <c r="O355" s="65"/>
      <c r="P355" s="39">
        <f t="shared" si="34"/>
        <v>280.41700000000014</v>
      </c>
      <c r="Q355" s="62">
        <f t="shared" si="33"/>
        <v>280.2355140186927</v>
      </c>
      <c r="R355" s="84">
        <v>280.67</v>
      </c>
      <c r="S355" s="91"/>
      <c r="T355" s="96">
        <v>280.67</v>
      </c>
      <c r="U355" s="54"/>
    </row>
    <row r="356" spans="1:21">
      <c r="A356" s="34">
        <v>37238</v>
      </c>
      <c r="B356" s="29">
        <v>280.67</v>
      </c>
      <c r="C356" s="35">
        <v>280.64</v>
      </c>
      <c r="D356" s="29">
        <v>280.5</v>
      </c>
      <c r="E356" s="67"/>
      <c r="F356" s="67"/>
      <c r="G356" s="36"/>
      <c r="H356" s="36"/>
      <c r="J356" s="37">
        <v>37238</v>
      </c>
      <c r="K356" s="58">
        <v>281.14999999999998</v>
      </c>
      <c r="L356" s="39">
        <f t="shared" si="32"/>
        <v>280.78018691588954</v>
      </c>
      <c r="M356" s="57">
        <v>280.67</v>
      </c>
      <c r="N356" s="57">
        <v>280.67</v>
      </c>
      <c r="O356" s="65"/>
      <c r="P356" s="39">
        <f t="shared" si="34"/>
        <v>280.41400000000016</v>
      </c>
      <c r="Q356" s="62">
        <f t="shared" si="33"/>
        <v>280.23364485981421</v>
      </c>
      <c r="R356" s="84">
        <v>280.67</v>
      </c>
      <c r="S356" s="91"/>
      <c r="T356" s="96">
        <v>280.67</v>
      </c>
      <c r="U356" s="54"/>
    </row>
    <row r="357" spans="1:21">
      <c r="A357" s="34">
        <v>37239</v>
      </c>
      <c r="B357" s="29">
        <v>280.73</v>
      </c>
      <c r="C357" s="35">
        <v>280.64</v>
      </c>
      <c r="D357" s="29">
        <v>280.49</v>
      </c>
      <c r="E357" s="67"/>
      <c r="F357" s="67"/>
      <c r="G357" s="36"/>
      <c r="H357" s="36"/>
      <c r="J357" s="37">
        <v>37239</v>
      </c>
      <c r="K357" s="58">
        <v>281.14999999999998</v>
      </c>
      <c r="L357" s="39">
        <f t="shared" si="32"/>
        <v>280.77906542056246</v>
      </c>
      <c r="M357" s="57">
        <v>280.67</v>
      </c>
      <c r="N357" s="57">
        <v>280.67</v>
      </c>
      <c r="O357" s="65"/>
      <c r="P357" s="39">
        <f t="shared" si="34"/>
        <v>280.41100000000017</v>
      </c>
      <c r="Q357" s="62">
        <f t="shared" si="33"/>
        <v>280.23177570093571</v>
      </c>
      <c r="R357" s="84">
        <v>280.67</v>
      </c>
      <c r="S357" s="91"/>
      <c r="T357" s="96">
        <v>280.67</v>
      </c>
      <c r="U357" s="54"/>
    </row>
    <row r="358" spans="1:21">
      <c r="A358" s="34">
        <v>37240</v>
      </c>
      <c r="B358" s="29">
        <v>280.74</v>
      </c>
      <c r="C358" s="35">
        <v>280.64</v>
      </c>
      <c r="D358" s="29">
        <v>280.5</v>
      </c>
      <c r="E358" s="67"/>
      <c r="F358" s="67"/>
      <c r="G358" s="36"/>
      <c r="H358" s="36"/>
      <c r="I358">
        <v>280.67</v>
      </c>
      <c r="J358" s="37">
        <v>37240</v>
      </c>
      <c r="K358" s="58">
        <v>281.14999999999998</v>
      </c>
      <c r="L358" s="39">
        <f t="shared" si="32"/>
        <v>280.77794392523538</v>
      </c>
      <c r="M358" s="57">
        <v>280.67</v>
      </c>
      <c r="N358" s="57">
        <v>280.67</v>
      </c>
      <c r="O358" s="65"/>
      <c r="P358" s="39">
        <f t="shared" si="34"/>
        <v>280.40800000000019</v>
      </c>
      <c r="Q358" s="62">
        <f t="shared" si="33"/>
        <v>280.22990654205722</v>
      </c>
      <c r="R358" s="84">
        <v>280.67</v>
      </c>
      <c r="S358" s="91"/>
      <c r="T358" s="96">
        <v>280.67</v>
      </c>
      <c r="U358" s="54"/>
    </row>
    <row r="359" spans="1:21">
      <c r="A359" s="34">
        <v>37241</v>
      </c>
      <c r="B359" s="29">
        <v>280.76</v>
      </c>
      <c r="C359" s="35">
        <v>280.64</v>
      </c>
      <c r="D359" s="29">
        <v>280.52</v>
      </c>
      <c r="E359" s="67"/>
      <c r="F359" s="67"/>
      <c r="G359" s="36"/>
      <c r="H359" s="36"/>
      <c r="J359" s="37">
        <v>37241</v>
      </c>
      <c r="K359" s="58">
        <v>281.14999999999998</v>
      </c>
      <c r="L359" s="39">
        <f t="shared" si="32"/>
        <v>280.77682242990829</v>
      </c>
      <c r="M359" s="57">
        <v>280.67</v>
      </c>
      <c r="N359" s="57">
        <v>280.67</v>
      </c>
      <c r="O359" s="65"/>
      <c r="P359" s="39">
        <f t="shared" si="34"/>
        <v>280.4050000000002</v>
      </c>
      <c r="Q359" s="62">
        <f t="shared" si="33"/>
        <v>280.22803738317873</v>
      </c>
      <c r="R359" s="84">
        <v>280.67</v>
      </c>
      <c r="S359" s="91"/>
      <c r="T359" s="96">
        <v>280.67</v>
      </c>
      <c r="U359" s="54"/>
    </row>
    <row r="360" spans="1:21">
      <c r="A360" s="34">
        <v>37242</v>
      </c>
      <c r="B360" s="29">
        <v>280.77999999999997</v>
      </c>
      <c r="C360" s="35">
        <v>280.64999999999998</v>
      </c>
      <c r="D360" s="29">
        <v>280.54000000000002</v>
      </c>
      <c r="E360" s="67"/>
      <c r="F360" s="67"/>
      <c r="G360" s="36"/>
      <c r="H360" s="36"/>
      <c r="J360" s="37">
        <v>37242</v>
      </c>
      <c r="K360" s="58">
        <v>281.14999999999998</v>
      </c>
      <c r="L360" s="39">
        <f t="shared" si="32"/>
        <v>280.77570093458121</v>
      </c>
      <c r="M360" s="57">
        <v>280.67</v>
      </c>
      <c r="N360" s="57">
        <v>280.67</v>
      </c>
      <c r="O360" s="65"/>
      <c r="P360" s="39">
        <f t="shared" si="34"/>
        <v>280.40200000000021</v>
      </c>
      <c r="Q360" s="62">
        <f t="shared" si="33"/>
        <v>280.22616822430024</v>
      </c>
      <c r="R360" s="84">
        <v>280.67</v>
      </c>
      <c r="S360" s="91"/>
      <c r="T360" s="96">
        <v>280.67</v>
      </c>
      <c r="U360" s="54"/>
    </row>
    <row r="361" spans="1:21">
      <c r="A361" s="34">
        <v>37243</v>
      </c>
      <c r="B361" s="29">
        <v>280.79000000000002</v>
      </c>
      <c r="C361" s="35">
        <v>280.64</v>
      </c>
      <c r="D361" s="29">
        <v>280.57</v>
      </c>
      <c r="E361" s="67"/>
      <c r="F361" s="67"/>
      <c r="G361" s="36"/>
      <c r="H361" s="36"/>
      <c r="J361" s="37">
        <v>37243</v>
      </c>
      <c r="K361" s="58">
        <v>281.14999999999998</v>
      </c>
      <c r="L361" s="39">
        <f t="shared" si="32"/>
        <v>280.77457943925413</v>
      </c>
      <c r="M361" s="57">
        <v>280.67</v>
      </c>
      <c r="N361" s="57">
        <v>280.67</v>
      </c>
      <c r="O361" s="65"/>
      <c r="P361" s="39">
        <f t="shared" si="34"/>
        <v>280.39900000000023</v>
      </c>
      <c r="Q361" s="62">
        <f t="shared" si="33"/>
        <v>280.22429906542175</v>
      </c>
      <c r="R361" s="84">
        <v>280.67</v>
      </c>
      <c r="S361" s="91"/>
      <c r="T361" s="96">
        <v>280.67</v>
      </c>
      <c r="U361" s="54"/>
    </row>
    <row r="362" spans="1:21">
      <c r="A362" s="34">
        <v>37244</v>
      </c>
      <c r="B362" s="29">
        <v>280.77999999999997</v>
      </c>
      <c r="C362" s="35">
        <v>280.64</v>
      </c>
      <c r="D362" s="29">
        <v>280.61</v>
      </c>
      <c r="E362" s="67"/>
      <c r="F362" s="67"/>
      <c r="G362" s="36"/>
      <c r="H362" s="36"/>
      <c r="J362" s="37">
        <v>37244</v>
      </c>
      <c r="K362" s="58">
        <v>281.14999999999998</v>
      </c>
      <c r="L362" s="39">
        <f t="shared" si="32"/>
        <v>280.77345794392704</v>
      </c>
      <c r="M362" s="57">
        <v>280.67</v>
      </c>
      <c r="N362" s="57">
        <v>280.67</v>
      </c>
      <c r="O362" s="65"/>
      <c r="P362" s="39">
        <f t="shared" si="34"/>
        <v>280.39600000000024</v>
      </c>
      <c r="Q362" s="62">
        <f t="shared" si="33"/>
        <v>280.22242990654325</v>
      </c>
      <c r="R362" s="84">
        <v>280.67</v>
      </c>
      <c r="S362" s="91"/>
      <c r="T362" s="96">
        <v>280.67</v>
      </c>
      <c r="U362" s="54"/>
    </row>
    <row r="363" spans="1:21">
      <c r="A363" s="34">
        <v>37245</v>
      </c>
      <c r="B363" s="29">
        <v>280.76</v>
      </c>
      <c r="C363" s="35">
        <v>280.64</v>
      </c>
      <c r="D363" s="29">
        <v>280.58</v>
      </c>
      <c r="E363" s="67"/>
      <c r="F363" s="67"/>
      <c r="G363" s="36"/>
      <c r="H363" s="36"/>
      <c r="J363" s="37">
        <v>37245</v>
      </c>
      <c r="K363" s="58">
        <v>281.14999999999998</v>
      </c>
      <c r="L363" s="39">
        <f t="shared" si="32"/>
        <v>280.77233644859996</v>
      </c>
      <c r="M363" s="57">
        <v>280.67</v>
      </c>
      <c r="N363" s="57">
        <v>280.67</v>
      </c>
      <c r="O363" s="65"/>
      <c r="P363" s="39">
        <f t="shared" si="34"/>
        <v>280.39300000000026</v>
      </c>
      <c r="Q363" s="62">
        <f t="shared" si="33"/>
        <v>280.22056074766476</v>
      </c>
      <c r="R363" s="84">
        <v>280.67</v>
      </c>
      <c r="S363" s="91"/>
      <c r="T363" s="96">
        <v>280.67</v>
      </c>
      <c r="U363" s="54"/>
    </row>
    <row r="364" spans="1:21">
      <c r="A364" s="34">
        <v>37246</v>
      </c>
      <c r="B364" s="29">
        <v>280.74</v>
      </c>
      <c r="C364" s="35">
        <v>280.64</v>
      </c>
      <c r="D364" s="29">
        <v>280.61</v>
      </c>
      <c r="E364" s="67"/>
      <c r="F364" s="67"/>
      <c r="G364" s="36"/>
      <c r="H364" s="36"/>
      <c r="J364" s="37">
        <v>37246</v>
      </c>
      <c r="K364" s="58">
        <v>281.14999999999998</v>
      </c>
      <c r="L364" s="39">
        <f t="shared" si="32"/>
        <v>280.77121495327287</v>
      </c>
      <c r="M364" s="57">
        <v>280.67</v>
      </c>
      <c r="N364" s="57">
        <v>280.67</v>
      </c>
      <c r="O364" s="65"/>
      <c r="P364" s="39">
        <f t="shared" si="34"/>
        <v>280.39000000000027</v>
      </c>
      <c r="Q364" s="62">
        <f t="shared" si="33"/>
        <v>280.21869158878627</v>
      </c>
      <c r="R364" s="84">
        <v>280.67</v>
      </c>
      <c r="S364" s="91"/>
      <c r="T364" s="96">
        <v>280.67</v>
      </c>
      <c r="U364" s="54"/>
    </row>
    <row r="365" spans="1:21">
      <c r="A365" s="34">
        <v>37247</v>
      </c>
      <c r="B365" s="29">
        <v>280.74</v>
      </c>
      <c r="C365" s="35">
        <v>280.63</v>
      </c>
      <c r="D365" s="29">
        <v>280.61</v>
      </c>
      <c r="E365" s="67"/>
      <c r="F365" s="67"/>
      <c r="G365" s="36"/>
      <c r="H365" s="36"/>
      <c r="J365" s="37">
        <v>37247</v>
      </c>
      <c r="K365" s="58">
        <v>281.14999999999998</v>
      </c>
      <c r="L365" s="39">
        <f t="shared" si="32"/>
        <v>280.77009345794579</v>
      </c>
      <c r="M365" s="57">
        <v>280.67</v>
      </c>
      <c r="N365" s="57">
        <v>280.67</v>
      </c>
      <c r="O365" s="65"/>
      <c r="P365" s="39">
        <f t="shared" si="34"/>
        <v>280.38700000000028</v>
      </c>
      <c r="Q365" s="62">
        <f t="shared" si="33"/>
        <v>280.21682242990778</v>
      </c>
      <c r="R365" s="84">
        <v>280.67</v>
      </c>
      <c r="S365" s="91"/>
      <c r="T365" s="96">
        <v>280.67</v>
      </c>
      <c r="U365" s="54"/>
    </row>
    <row r="366" spans="1:21">
      <c r="A366" s="34">
        <v>37248</v>
      </c>
      <c r="B366" s="29">
        <v>280.74</v>
      </c>
      <c r="C366" s="35">
        <v>280.63</v>
      </c>
      <c r="D366" s="29">
        <v>280.61</v>
      </c>
      <c r="E366" s="67"/>
      <c r="F366" s="67"/>
      <c r="G366" s="36"/>
      <c r="H366" s="36"/>
      <c r="J366" s="37">
        <v>37248</v>
      </c>
      <c r="K366" s="58">
        <v>281.14999999999998</v>
      </c>
      <c r="L366" s="39">
        <f t="shared" si="32"/>
        <v>280.76897196261871</v>
      </c>
      <c r="M366" s="57">
        <v>280.67</v>
      </c>
      <c r="N366" s="57">
        <v>280.67</v>
      </c>
      <c r="O366" s="65"/>
      <c r="P366" s="39">
        <f t="shared" si="34"/>
        <v>280.3840000000003</v>
      </c>
      <c r="Q366" s="62">
        <f t="shared" si="33"/>
        <v>280.21495327102929</v>
      </c>
      <c r="R366" s="84">
        <v>280.67</v>
      </c>
      <c r="S366" s="91"/>
      <c r="T366" s="96">
        <v>280.67</v>
      </c>
      <c r="U366" s="54"/>
    </row>
    <row r="367" spans="1:21">
      <c r="A367" s="34">
        <v>37249</v>
      </c>
      <c r="B367" s="29">
        <v>280.75</v>
      </c>
      <c r="C367" s="35">
        <v>280.66000000000003</v>
      </c>
      <c r="D367" s="29">
        <v>280.63</v>
      </c>
      <c r="E367" s="67"/>
      <c r="F367" s="67"/>
      <c r="G367" s="36"/>
      <c r="H367" s="36"/>
      <c r="J367" s="37">
        <v>37249</v>
      </c>
      <c r="K367" s="58">
        <v>281.14999999999998</v>
      </c>
      <c r="L367" s="39">
        <f t="shared" si="32"/>
        <v>280.76785046729162</v>
      </c>
      <c r="M367" s="57">
        <v>280.67</v>
      </c>
      <c r="N367" s="57">
        <v>280.67</v>
      </c>
      <c r="O367" s="65"/>
      <c r="P367" s="39">
        <f t="shared" si="34"/>
        <v>280.38100000000031</v>
      </c>
      <c r="Q367" s="62">
        <f t="shared" si="33"/>
        <v>280.2130841121508</v>
      </c>
      <c r="R367" s="84">
        <v>280.67</v>
      </c>
      <c r="S367" s="91"/>
      <c r="T367" s="96">
        <v>280.67</v>
      </c>
      <c r="U367" s="54"/>
    </row>
    <row r="368" spans="1:21">
      <c r="A368" s="34">
        <v>37250</v>
      </c>
      <c r="B368" s="29">
        <v>280.75</v>
      </c>
      <c r="C368" s="35">
        <v>280.66000000000003</v>
      </c>
      <c r="D368" s="29">
        <v>280.60000000000002</v>
      </c>
      <c r="E368" s="67"/>
      <c r="F368" s="67"/>
      <c r="G368" s="36"/>
      <c r="H368" s="36"/>
      <c r="J368" s="37">
        <v>37250</v>
      </c>
      <c r="K368" s="58">
        <v>281.14999999999998</v>
      </c>
      <c r="L368" s="39">
        <f t="shared" si="32"/>
        <v>280.76672897196454</v>
      </c>
      <c r="M368" s="57">
        <v>280.67</v>
      </c>
      <c r="N368" s="57">
        <v>280.67</v>
      </c>
      <c r="O368" s="65"/>
      <c r="P368" s="39">
        <f t="shared" si="34"/>
        <v>280.37800000000033</v>
      </c>
      <c r="Q368" s="62">
        <f t="shared" si="33"/>
        <v>280.2112149532723</v>
      </c>
      <c r="R368" s="84">
        <v>280.67</v>
      </c>
      <c r="S368" s="91"/>
      <c r="T368" s="96">
        <v>280.67</v>
      </c>
      <c r="U368" s="54"/>
    </row>
    <row r="369" spans="1:21">
      <c r="A369" s="34">
        <v>37251</v>
      </c>
      <c r="B369" s="29">
        <v>280.74</v>
      </c>
      <c r="C369" s="35">
        <v>280.64999999999998</v>
      </c>
      <c r="D369" s="29">
        <v>280.57</v>
      </c>
      <c r="E369" s="67"/>
      <c r="F369" s="67"/>
      <c r="G369" s="36"/>
      <c r="H369" s="36"/>
      <c r="J369" s="37">
        <v>37251</v>
      </c>
      <c r="K369" s="58">
        <v>281.14999999999998</v>
      </c>
      <c r="L369" s="39">
        <f t="shared" si="32"/>
        <v>280.76560747663746</v>
      </c>
      <c r="M369" s="57">
        <v>280.67</v>
      </c>
      <c r="N369" s="57">
        <v>280.67</v>
      </c>
      <c r="O369" s="65"/>
      <c r="P369" s="39">
        <f t="shared" si="34"/>
        <v>280.37500000000034</v>
      </c>
      <c r="Q369" s="62">
        <f t="shared" si="33"/>
        <v>280.20934579439381</v>
      </c>
      <c r="R369" s="84">
        <v>280.67</v>
      </c>
      <c r="S369" s="91"/>
      <c r="T369" s="96">
        <v>280.67</v>
      </c>
      <c r="U369" s="54"/>
    </row>
    <row r="370" spans="1:21">
      <c r="A370" s="34">
        <v>37252</v>
      </c>
      <c r="B370" s="29">
        <v>280.72000000000003</v>
      </c>
      <c r="C370" s="35">
        <v>280.64</v>
      </c>
      <c r="D370" s="29">
        <v>280.55</v>
      </c>
      <c r="E370" s="67"/>
      <c r="F370" s="67"/>
      <c r="G370" s="36"/>
      <c r="H370" s="36"/>
      <c r="J370" s="37">
        <v>37252</v>
      </c>
      <c r="K370" s="58">
        <v>281.14999999999998</v>
      </c>
      <c r="L370" s="39">
        <f t="shared" si="32"/>
        <v>280.76448598131037</v>
      </c>
      <c r="M370" s="57">
        <v>280.67</v>
      </c>
      <c r="N370" s="57">
        <v>280.67</v>
      </c>
      <c r="O370" s="65"/>
      <c r="P370" s="39">
        <f t="shared" si="34"/>
        <v>280.37200000000036</v>
      </c>
      <c r="Q370" s="62">
        <f t="shared" si="33"/>
        <v>280.20747663551532</v>
      </c>
      <c r="R370" s="84">
        <v>280.67</v>
      </c>
      <c r="S370" s="91"/>
      <c r="T370" s="96">
        <v>280.67</v>
      </c>
      <c r="U370" s="54"/>
    </row>
    <row r="371" spans="1:21">
      <c r="A371" s="34">
        <v>37253</v>
      </c>
      <c r="B371" s="29">
        <v>280.69</v>
      </c>
      <c r="C371" s="35">
        <v>280.64999999999998</v>
      </c>
      <c r="D371" s="29">
        <v>280.61</v>
      </c>
      <c r="E371" s="67"/>
      <c r="F371" s="67"/>
      <c r="G371" s="36"/>
      <c r="H371" s="36"/>
      <c r="J371" s="37">
        <v>37253</v>
      </c>
      <c r="K371" s="58">
        <v>281.14999999999998</v>
      </c>
      <c r="L371" s="39">
        <f t="shared" si="32"/>
        <v>280.76336448598329</v>
      </c>
      <c r="M371" s="57">
        <v>280.67</v>
      </c>
      <c r="N371" s="57">
        <v>280.67</v>
      </c>
      <c r="O371" s="65"/>
      <c r="P371" s="39">
        <f t="shared" si="34"/>
        <v>280.36900000000037</v>
      </c>
      <c r="Q371" s="62">
        <f t="shared" si="33"/>
        <v>280.20560747663683</v>
      </c>
      <c r="R371" s="84">
        <v>280.67</v>
      </c>
      <c r="S371" s="91"/>
      <c r="T371" s="96">
        <v>280.67</v>
      </c>
      <c r="U371" s="54"/>
    </row>
    <row r="372" spans="1:21">
      <c r="A372" s="34">
        <v>37254</v>
      </c>
      <c r="B372" s="29">
        <v>280.69</v>
      </c>
      <c r="C372" s="35">
        <v>280.64999999999998</v>
      </c>
      <c r="D372" s="29">
        <v>280.72000000000003</v>
      </c>
      <c r="E372" s="67"/>
      <c r="F372" s="67"/>
      <c r="G372" s="36"/>
      <c r="H372" s="36"/>
      <c r="J372" s="37">
        <v>37254</v>
      </c>
      <c r="K372" s="58">
        <v>281.14999999999998</v>
      </c>
      <c r="L372" s="39">
        <f t="shared" si="32"/>
        <v>280.7622429906562</v>
      </c>
      <c r="M372" s="57">
        <v>280.67</v>
      </c>
      <c r="N372" s="57">
        <v>280.67</v>
      </c>
      <c r="O372" s="65"/>
      <c r="P372" s="39">
        <f t="shared" si="34"/>
        <v>280.36600000000038</v>
      </c>
      <c r="Q372" s="62">
        <f t="shared" si="33"/>
        <v>280.20373831775834</v>
      </c>
      <c r="R372" s="84">
        <v>280.67</v>
      </c>
      <c r="S372" s="91"/>
      <c r="T372" s="96">
        <v>280.67</v>
      </c>
      <c r="U372" s="54"/>
    </row>
    <row r="373" spans="1:21">
      <c r="A373" s="34">
        <v>37255</v>
      </c>
      <c r="B373" s="29">
        <v>280.69</v>
      </c>
      <c r="C373" s="35">
        <v>280.64999999999998</v>
      </c>
      <c r="D373" s="29">
        <v>280.77999999999997</v>
      </c>
      <c r="E373" s="67"/>
      <c r="F373" s="67"/>
      <c r="G373" s="36"/>
      <c r="H373" s="36"/>
      <c r="J373" s="37">
        <v>37255</v>
      </c>
      <c r="K373" s="58">
        <v>281.14999999999998</v>
      </c>
      <c r="L373" s="39">
        <f t="shared" si="32"/>
        <v>280.76112149532912</v>
      </c>
      <c r="M373" s="57">
        <v>280.67</v>
      </c>
      <c r="N373" s="57">
        <v>280.67</v>
      </c>
      <c r="O373" s="65"/>
      <c r="P373" s="39">
        <f t="shared" si="34"/>
        <v>280.3630000000004</v>
      </c>
      <c r="Q373" s="62">
        <f t="shared" si="33"/>
        <v>280.20186915887984</v>
      </c>
      <c r="R373" s="84">
        <v>280.67</v>
      </c>
      <c r="S373" s="91"/>
      <c r="T373" s="96">
        <v>280.67</v>
      </c>
      <c r="U373" s="54"/>
    </row>
    <row r="374" spans="1:21" ht="13.5" thickBot="1">
      <c r="A374" s="40">
        <v>37256</v>
      </c>
      <c r="B374" s="41">
        <v>280.67</v>
      </c>
      <c r="C374" s="42">
        <v>280.64999999999998</v>
      </c>
      <c r="D374" s="41">
        <v>280.81</v>
      </c>
      <c r="E374" s="68"/>
      <c r="F374" s="68"/>
      <c r="G374" s="36"/>
      <c r="H374" s="36"/>
      <c r="I374">
        <v>280.67</v>
      </c>
      <c r="J374" s="46">
        <v>37256</v>
      </c>
      <c r="K374" s="63">
        <v>281.14999999999998</v>
      </c>
      <c r="L374" s="47">
        <v>280.76</v>
      </c>
      <c r="M374" s="64">
        <v>280.67</v>
      </c>
      <c r="N374" s="64">
        <v>280.67</v>
      </c>
      <c r="O374" s="66"/>
      <c r="P374" s="47">
        <v>280.36</v>
      </c>
      <c r="Q374" s="74">
        <v>280.2</v>
      </c>
      <c r="R374" s="86">
        <v>280.67</v>
      </c>
      <c r="S374" s="92"/>
      <c r="T374" s="100">
        <v>280.67</v>
      </c>
      <c r="U374" s="54"/>
    </row>
    <row r="375" spans="1:21">
      <c r="S375" s="88"/>
    </row>
    <row r="376" spans="1:21">
      <c r="S376" s="88"/>
    </row>
    <row r="377" spans="1:21">
      <c r="S377" s="88"/>
    </row>
    <row r="378" spans="1:21">
      <c r="S378" s="88"/>
    </row>
    <row r="379" spans="1:21">
      <c r="S379" s="88"/>
    </row>
    <row r="380" spans="1:21">
      <c r="S380" s="88"/>
    </row>
    <row r="381" spans="1:21">
      <c r="S381" s="88"/>
    </row>
    <row r="382" spans="1:21">
      <c r="S382" s="88"/>
    </row>
    <row r="383" spans="1:21">
      <c r="S383" s="88"/>
    </row>
    <row r="384" spans="1:21">
      <c r="S384" s="88"/>
    </row>
    <row r="385" spans="19:19">
      <c r="S385" s="88"/>
    </row>
    <row r="386" spans="19:19">
      <c r="S386" s="88"/>
    </row>
    <row r="387" spans="19:19">
      <c r="S387" s="88"/>
    </row>
    <row r="388" spans="19:19">
      <c r="S388" s="88"/>
    </row>
    <row r="389" spans="19:19">
      <c r="S389" s="88"/>
    </row>
    <row r="390" spans="19:19">
      <c r="S390" s="88"/>
    </row>
    <row r="391" spans="19:19">
      <c r="S391" s="88"/>
    </row>
    <row r="392" spans="19:19">
      <c r="S392" s="88"/>
    </row>
    <row r="393" spans="19:19">
      <c r="S393" s="88"/>
    </row>
    <row r="394" spans="19:19">
      <c r="S394" s="88"/>
    </row>
    <row r="395" spans="19:19">
      <c r="S395" s="88"/>
    </row>
    <row r="396" spans="19:19">
      <c r="S396" s="88"/>
    </row>
    <row r="397" spans="19:19">
      <c r="S397" s="88"/>
    </row>
    <row r="398" spans="19:19">
      <c r="S398" s="88"/>
    </row>
    <row r="399" spans="19:19">
      <c r="S399" s="88"/>
    </row>
    <row r="400" spans="19:19">
      <c r="S400" s="88"/>
    </row>
    <row r="401" spans="19:19">
      <c r="S401" s="88"/>
    </row>
    <row r="402" spans="19:19">
      <c r="S402" s="88"/>
    </row>
    <row r="403" spans="19:19">
      <c r="S403" s="88"/>
    </row>
    <row r="404" spans="19:19">
      <c r="S404" s="88"/>
    </row>
    <row r="405" spans="19:19">
      <c r="S405" s="88"/>
    </row>
    <row r="406" spans="19:19">
      <c r="S406" s="88"/>
    </row>
    <row r="407" spans="19:19">
      <c r="S407" s="88"/>
    </row>
    <row r="408" spans="19:19">
      <c r="S408" s="88"/>
    </row>
    <row r="409" spans="19:19">
      <c r="S409" s="88"/>
    </row>
    <row r="410" spans="19:19">
      <c r="S410" s="88"/>
    </row>
    <row r="411" spans="19:19">
      <c r="S411" s="88"/>
    </row>
    <row r="412" spans="19:19">
      <c r="S412" s="88"/>
    </row>
    <row r="413" spans="19:19">
      <c r="S413" s="88"/>
    </row>
    <row r="414" spans="19:19">
      <c r="S414" s="88"/>
    </row>
    <row r="415" spans="19:19">
      <c r="S415" s="88"/>
    </row>
    <row r="416" spans="19:19">
      <c r="S416" s="88"/>
    </row>
    <row r="417" spans="19:19">
      <c r="S417" s="88"/>
    </row>
    <row r="418" spans="19:19">
      <c r="S418" s="88"/>
    </row>
    <row r="419" spans="19:19">
      <c r="S419" s="88"/>
    </row>
    <row r="420" spans="19:19">
      <c r="S420" s="88"/>
    </row>
    <row r="421" spans="19:19">
      <c r="S421" s="88"/>
    </row>
    <row r="422" spans="19:19">
      <c r="S422" s="88"/>
    </row>
    <row r="423" spans="19:19">
      <c r="S423" s="88"/>
    </row>
    <row r="424" spans="19:19">
      <c r="S424" s="88"/>
    </row>
    <row r="425" spans="19:19">
      <c r="S425" s="88"/>
    </row>
    <row r="426" spans="19:19">
      <c r="S426" s="88"/>
    </row>
    <row r="427" spans="19:19">
      <c r="S427" s="88"/>
    </row>
    <row r="428" spans="19:19">
      <c r="S428" s="88"/>
    </row>
    <row r="429" spans="19:19">
      <c r="S429" s="88"/>
    </row>
    <row r="430" spans="19:19">
      <c r="S430" s="88"/>
    </row>
    <row r="431" spans="19:19">
      <c r="S431" s="88"/>
    </row>
    <row r="432" spans="19:19">
      <c r="S432" s="88"/>
    </row>
    <row r="433" spans="19:19">
      <c r="S433" s="88"/>
    </row>
    <row r="434" spans="19:19">
      <c r="S434" s="88"/>
    </row>
    <row r="435" spans="19:19">
      <c r="S435" s="88"/>
    </row>
    <row r="436" spans="19:19">
      <c r="S436" s="88"/>
    </row>
    <row r="437" spans="19:19">
      <c r="S437" s="88"/>
    </row>
    <row r="438" spans="19:19">
      <c r="S438" s="88"/>
    </row>
    <row r="439" spans="19:19">
      <c r="S439" s="88"/>
    </row>
    <row r="440" spans="19:19">
      <c r="S440" s="88"/>
    </row>
    <row r="441" spans="19:19">
      <c r="S441" s="88"/>
    </row>
    <row r="442" spans="19:19">
      <c r="S442" s="88"/>
    </row>
    <row r="443" spans="19:19">
      <c r="S443" s="88"/>
    </row>
    <row r="444" spans="19:19">
      <c r="S444" s="88"/>
    </row>
    <row r="445" spans="19:19">
      <c r="S445" s="88"/>
    </row>
    <row r="446" spans="19:19">
      <c r="S446" s="88"/>
    </row>
    <row r="447" spans="19:19">
      <c r="S447" s="88"/>
    </row>
    <row r="448" spans="19:19">
      <c r="S448" s="88"/>
    </row>
    <row r="449" spans="19:19">
      <c r="S449" s="88"/>
    </row>
    <row r="450" spans="19:19">
      <c r="S450" s="88"/>
    </row>
    <row r="451" spans="19:19">
      <c r="S451" s="88"/>
    </row>
    <row r="452" spans="19:19">
      <c r="S452" s="88"/>
    </row>
    <row r="453" spans="19:19">
      <c r="S453" s="88"/>
    </row>
    <row r="454" spans="19:19">
      <c r="S454" s="88"/>
    </row>
    <row r="455" spans="19:19">
      <c r="S455" s="88"/>
    </row>
    <row r="456" spans="19:19">
      <c r="S456" s="88"/>
    </row>
    <row r="457" spans="19:19">
      <c r="S457" s="88"/>
    </row>
    <row r="458" spans="19:19">
      <c r="S458" s="88"/>
    </row>
    <row r="459" spans="19:19">
      <c r="S459" s="88"/>
    </row>
    <row r="460" spans="19:19">
      <c r="S460" s="88"/>
    </row>
    <row r="461" spans="19:19">
      <c r="S461" s="88"/>
    </row>
    <row r="462" spans="19:19">
      <c r="S462" s="88"/>
    </row>
    <row r="463" spans="19:19">
      <c r="S463" s="88"/>
    </row>
    <row r="464" spans="19:19">
      <c r="S464" s="88"/>
    </row>
    <row r="465" spans="19:19">
      <c r="S465" s="88"/>
    </row>
    <row r="466" spans="19:19">
      <c r="S466" s="88"/>
    </row>
    <row r="467" spans="19:19">
      <c r="S467" s="88"/>
    </row>
    <row r="468" spans="19:19">
      <c r="S468" s="88"/>
    </row>
    <row r="469" spans="19:19">
      <c r="S469" s="88"/>
    </row>
    <row r="470" spans="19:19">
      <c r="S470" s="88"/>
    </row>
    <row r="471" spans="19:19">
      <c r="S471" s="88"/>
    </row>
    <row r="472" spans="19:19">
      <c r="S472" s="88"/>
    </row>
    <row r="473" spans="19:19">
      <c r="S473" s="88"/>
    </row>
    <row r="474" spans="19:19">
      <c r="S474" s="88"/>
    </row>
    <row r="475" spans="19:19">
      <c r="S475" s="88"/>
    </row>
    <row r="476" spans="19:19">
      <c r="S476" s="88"/>
    </row>
    <row r="477" spans="19:19">
      <c r="S477" s="88"/>
    </row>
    <row r="478" spans="19:19">
      <c r="S478" s="88"/>
    </row>
    <row r="479" spans="19:19">
      <c r="S479" s="88"/>
    </row>
    <row r="480" spans="19:19">
      <c r="S480" s="88"/>
    </row>
    <row r="481" spans="19:19">
      <c r="S481" s="88"/>
    </row>
    <row r="482" spans="19:19">
      <c r="S482" s="88"/>
    </row>
    <row r="483" spans="19:19">
      <c r="S483" s="88"/>
    </row>
    <row r="484" spans="19:19">
      <c r="S484" s="88"/>
    </row>
    <row r="485" spans="19:19">
      <c r="S485" s="88"/>
    </row>
    <row r="486" spans="19:19">
      <c r="S486" s="88"/>
    </row>
    <row r="487" spans="19:19">
      <c r="S487" s="88"/>
    </row>
    <row r="488" spans="19:19">
      <c r="S488" s="88"/>
    </row>
    <row r="489" spans="19:19">
      <c r="S489" s="88"/>
    </row>
    <row r="490" spans="19:19">
      <c r="S490" s="88"/>
    </row>
    <row r="491" spans="19:19">
      <c r="S491" s="88"/>
    </row>
    <row r="492" spans="19:19">
      <c r="S492" s="88"/>
    </row>
    <row r="493" spans="19:19">
      <c r="S493" s="88"/>
    </row>
    <row r="494" spans="19:19">
      <c r="S494" s="88"/>
    </row>
    <row r="495" spans="19:19">
      <c r="S495" s="88"/>
    </row>
    <row r="496" spans="19:19">
      <c r="S496" s="88"/>
    </row>
    <row r="497" spans="19:19">
      <c r="S497" s="88"/>
    </row>
    <row r="498" spans="19:19">
      <c r="S498" s="88"/>
    </row>
    <row r="499" spans="19:19">
      <c r="S499" s="88"/>
    </row>
    <row r="500" spans="19:19">
      <c r="S500" s="88"/>
    </row>
    <row r="501" spans="19:19">
      <c r="S501" s="88"/>
    </row>
    <row r="502" spans="19:19">
      <c r="S502" s="88"/>
    </row>
    <row r="503" spans="19:19">
      <c r="S503" s="88"/>
    </row>
    <row r="504" spans="19:19">
      <c r="S504" s="88"/>
    </row>
    <row r="505" spans="19:19">
      <c r="S505" s="88"/>
    </row>
    <row r="506" spans="19:19">
      <c r="S506" s="88"/>
    </row>
    <row r="507" spans="19:19">
      <c r="S507" s="88"/>
    </row>
    <row r="508" spans="19:19">
      <c r="S508" s="88"/>
    </row>
    <row r="509" spans="19:19">
      <c r="S509" s="88"/>
    </row>
    <row r="510" spans="19:19">
      <c r="S510" s="88"/>
    </row>
    <row r="511" spans="19:19">
      <c r="S511" s="88"/>
    </row>
    <row r="512" spans="19:19">
      <c r="S512" s="88"/>
    </row>
    <row r="513" spans="19:19">
      <c r="S513" s="88"/>
    </row>
    <row r="514" spans="19:19">
      <c r="S514" s="88"/>
    </row>
    <row r="515" spans="19:19">
      <c r="S515" s="88"/>
    </row>
    <row r="516" spans="19:19">
      <c r="S516" s="88"/>
    </row>
    <row r="517" spans="19:19">
      <c r="S517" s="88"/>
    </row>
    <row r="518" spans="19:19">
      <c r="S518" s="88"/>
    </row>
    <row r="519" spans="19:19">
      <c r="S519" s="88"/>
    </row>
    <row r="520" spans="19:19">
      <c r="S520" s="88"/>
    </row>
    <row r="521" spans="19:19">
      <c r="S521" s="88"/>
    </row>
    <row r="522" spans="19:19">
      <c r="S522" s="88"/>
    </row>
    <row r="523" spans="19:19">
      <c r="S523" s="88"/>
    </row>
    <row r="524" spans="19:19">
      <c r="S524" s="88"/>
    </row>
    <row r="525" spans="19:19">
      <c r="S525" s="88"/>
    </row>
    <row r="526" spans="19:19">
      <c r="S526" s="88"/>
    </row>
    <row r="527" spans="19:19">
      <c r="S527" s="88"/>
    </row>
    <row r="528" spans="19:19">
      <c r="S528" s="88"/>
    </row>
    <row r="529" spans="19:19">
      <c r="S529" s="88"/>
    </row>
    <row r="530" spans="19:19">
      <c r="S530" s="88"/>
    </row>
    <row r="531" spans="19:19">
      <c r="S531" s="88"/>
    </row>
    <row r="532" spans="19:19">
      <c r="S532" s="88"/>
    </row>
    <row r="533" spans="19:19">
      <c r="S533" s="88"/>
    </row>
    <row r="534" spans="19:19">
      <c r="S534" s="88"/>
    </row>
    <row r="535" spans="19:19">
      <c r="S535" s="88"/>
    </row>
    <row r="536" spans="19:19">
      <c r="S536" s="88"/>
    </row>
    <row r="537" spans="19:19">
      <c r="S537" s="88"/>
    </row>
    <row r="538" spans="19:19">
      <c r="S538" s="88"/>
    </row>
    <row r="539" spans="19:19">
      <c r="S539" s="88"/>
    </row>
    <row r="540" spans="19:19">
      <c r="S540" s="88"/>
    </row>
    <row r="541" spans="19:19">
      <c r="S541" s="88"/>
    </row>
    <row r="542" spans="19:19">
      <c r="S542" s="88"/>
    </row>
    <row r="543" spans="19:19">
      <c r="S543" s="88"/>
    </row>
    <row r="544" spans="19:19">
      <c r="S544" s="88"/>
    </row>
    <row r="545" spans="19:19">
      <c r="S545" s="88"/>
    </row>
    <row r="546" spans="19:19">
      <c r="S546" s="88"/>
    </row>
    <row r="547" spans="19:19">
      <c r="S547" s="88"/>
    </row>
    <row r="548" spans="19:19">
      <c r="S548" s="88"/>
    </row>
    <row r="549" spans="19:19">
      <c r="S549" s="88"/>
    </row>
    <row r="550" spans="19:19">
      <c r="S550" s="88"/>
    </row>
    <row r="551" spans="19:19">
      <c r="S551" s="88"/>
    </row>
    <row r="552" spans="19:19">
      <c r="S552" s="88"/>
    </row>
    <row r="553" spans="19:19">
      <c r="S553" s="88"/>
    </row>
    <row r="554" spans="19:19">
      <c r="S554" s="88"/>
    </row>
    <row r="555" spans="19:19">
      <c r="S555" s="88"/>
    </row>
    <row r="556" spans="19:19">
      <c r="S556" s="88"/>
    </row>
    <row r="557" spans="19:19">
      <c r="S557" s="88"/>
    </row>
    <row r="558" spans="19:19">
      <c r="S558" s="88"/>
    </row>
    <row r="559" spans="19:19">
      <c r="S559" s="88"/>
    </row>
    <row r="560" spans="19:19">
      <c r="S560" s="88"/>
    </row>
    <row r="561" spans="19:19">
      <c r="S561" s="88"/>
    </row>
    <row r="562" spans="19:19">
      <c r="S562" s="88"/>
    </row>
    <row r="563" spans="19:19">
      <c r="S563" s="88"/>
    </row>
    <row r="564" spans="19:19">
      <c r="S564" s="88"/>
    </row>
    <row r="565" spans="19:19">
      <c r="S565" s="88"/>
    </row>
    <row r="566" spans="19:19">
      <c r="S566" s="88"/>
    </row>
    <row r="567" spans="19:19">
      <c r="S567" s="88"/>
    </row>
    <row r="568" spans="19:19">
      <c r="S568" s="88"/>
    </row>
    <row r="569" spans="19:19">
      <c r="S569" s="88"/>
    </row>
    <row r="570" spans="19:19">
      <c r="S570" s="88"/>
    </row>
    <row r="571" spans="19:19">
      <c r="S571" s="88"/>
    </row>
    <row r="572" spans="19:19">
      <c r="S572" s="88"/>
    </row>
    <row r="573" spans="19:19">
      <c r="S573" s="88"/>
    </row>
    <row r="574" spans="19:19">
      <c r="S574" s="88"/>
    </row>
    <row r="575" spans="19:19">
      <c r="S575" s="88"/>
    </row>
    <row r="576" spans="19:19">
      <c r="S576" s="88"/>
    </row>
    <row r="577" spans="19:19">
      <c r="S577" s="88"/>
    </row>
    <row r="578" spans="19:19">
      <c r="S578" s="88"/>
    </row>
    <row r="579" spans="19:19">
      <c r="S579" s="88"/>
    </row>
    <row r="580" spans="19:19">
      <c r="S580" s="88"/>
    </row>
    <row r="581" spans="19:19">
      <c r="S581" s="88"/>
    </row>
    <row r="582" spans="19:19">
      <c r="S582" s="88"/>
    </row>
    <row r="583" spans="19:19">
      <c r="S583" s="88"/>
    </row>
    <row r="584" spans="19:19">
      <c r="S584" s="88"/>
    </row>
    <row r="585" spans="19:19">
      <c r="S585" s="88"/>
    </row>
    <row r="586" spans="19:19">
      <c r="S586" s="88"/>
    </row>
    <row r="587" spans="19:19">
      <c r="S587" s="88"/>
    </row>
    <row r="588" spans="19:19">
      <c r="S588" s="88"/>
    </row>
    <row r="589" spans="19:19">
      <c r="S589" s="88"/>
    </row>
    <row r="590" spans="19:19">
      <c r="S590" s="88"/>
    </row>
    <row r="591" spans="19:19">
      <c r="S591" s="88"/>
    </row>
    <row r="592" spans="19:19">
      <c r="S592" s="88"/>
    </row>
    <row r="593" spans="19:19">
      <c r="S593" s="88"/>
    </row>
    <row r="594" spans="19:19">
      <c r="S594" s="88"/>
    </row>
    <row r="595" spans="19:19">
      <c r="S595" s="88"/>
    </row>
    <row r="596" spans="19:19">
      <c r="S596" s="88"/>
    </row>
    <row r="597" spans="19:19">
      <c r="S597" s="88"/>
    </row>
    <row r="598" spans="19:19">
      <c r="S598" s="88"/>
    </row>
    <row r="599" spans="19:19">
      <c r="S599" s="88"/>
    </row>
    <row r="600" spans="19:19">
      <c r="S600" s="88"/>
    </row>
    <row r="601" spans="19:19">
      <c r="S601" s="88"/>
    </row>
    <row r="602" spans="19:19">
      <c r="S602" s="88"/>
    </row>
    <row r="603" spans="19:19">
      <c r="S603" s="88"/>
    </row>
    <row r="604" spans="19:19">
      <c r="S604" s="88"/>
    </row>
    <row r="605" spans="19:19">
      <c r="S605" s="88"/>
    </row>
    <row r="606" spans="19:19">
      <c r="S606" s="88"/>
    </row>
    <row r="607" spans="19:19">
      <c r="S607" s="88"/>
    </row>
    <row r="608" spans="19:19">
      <c r="S608" s="88"/>
    </row>
    <row r="609" spans="19:19">
      <c r="S609" s="88"/>
    </row>
    <row r="610" spans="19:19">
      <c r="S610" s="88"/>
    </row>
    <row r="611" spans="19:19">
      <c r="S611" s="88"/>
    </row>
    <row r="612" spans="19:19">
      <c r="S612" s="88"/>
    </row>
    <row r="613" spans="19:19">
      <c r="S613" s="88"/>
    </row>
    <row r="614" spans="19:19">
      <c r="S614" s="88"/>
    </row>
    <row r="615" spans="19:19">
      <c r="S615" s="88"/>
    </row>
    <row r="616" spans="19:19">
      <c r="S616" s="88"/>
    </row>
    <row r="617" spans="19:19">
      <c r="S617" s="88"/>
    </row>
    <row r="618" spans="19:19">
      <c r="S618" s="88"/>
    </row>
    <row r="619" spans="19:19">
      <c r="S619" s="88"/>
    </row>
    <row r="620" spans="19:19">
      <c r="S620" s="88"/>
    </row>
    <row r="621" spans="19:19">
      <c r="S621" s="88"/>
    </row>
    <row r="622" spans="19:19">
      <c r="S622" s="88"/>
    </row>
    <row r="623" spans="19:19">
      <c r="S623" s="88"/>
    </row>
    <row r="624" spans="19:19">
      <c r="S624" s="88"/>
    </row>
    <row r="625" spans="19:19">
      <c r="S625" s="88"/>
    </row>
    <row r="626" spans="19:19">
      <c r="S626" s="88"/>
    </row>
    <row r="627" spans="19:19">
      <c r="S627" s="88"/>
    </row>
    <row r="628" spans="19:19">
      <c r="S628" s="88"/>
    </row>
    <row r="629" spans="19:19">
      <c r="S629" s="88"/>
    </row>
    <row r="630" spans="19:19">
      <c r="S630" s="88"/>
    </row>
    <row r="631" spans="19:19">
      <c r="S631" s="88"/>
    </row>
    <row r="632" spans="19:19">
      <c r="S632" s="88"/>
    </row>
    <row r="633" spans="19:19">
      <c r="S633" s="88"/>
    </row>
    <row r="634" spans="19:19">
      <c r="S634" s="88"/>
    </row>
    <row r="635" spans="19:19">
      <c r="S635" s="88"/>
    </row>
    <row r="636" spans="19:19">
      <c r="S636" s="88"/>
    </row>
    <row r="637" spans="19:19">
      <c r="S637" s="88"/>
    </row>
    <row r="638" spans="19:19">
      <c r="S638" s="88"/>
    </row>
    <row r="639" spans="19:19">
      <c r="S639" s="88"/>
    </row>
    <row r="640" spans="19:19">
      <c r="S640" s="88"/>
    </row>
    <row r="641" spans="19:19">
      <c r="S641" s="88"/>
    </row>
    <row r="642" spans="19:19">
      <c r="S642" s="88"/>
    </row>
    <row r="643" spans="19:19">
      <c r="S643" s="88"/>
    </row>
    <row r="644" spans="19:19">
      <c r="S644" s="88"/>
    </row>
    <row r="645" spans="19:19">
      <c r="S645" s="88"/>
    </row>
    <row r="646" spans="19:19">
      <c r="S646" s="88"/>
    </row>
    <row r="647" spans="19:19">
      <c r="S647" s="88"/>
    </row>
    <row r="648" spans="19:19">
      <c r="S648" s="88"/>
    </row>
    <row r="649" spans="19:19">
      <c r="S649" s="88"/>
    </row>
    <row r="650" spans="19:19">
      <c r="S650" s="88"/>
    </row>
    <row r="651" spans="19:19">
      <c r="S651" s="88"/>
    </row>
    <row r="652" spans="19:19">
      <c r="S652" s="88"/>
    </row>
    <row r="653" spans="19:19">
      <c r="S653" s="88"/>
    </row>
    <row r="654" spans="19:19">
      <c r="S654" s="88"/>
    </row>
    <row r="655" spans="19:19">
      <c r="S655" s="88"/>
    </row>
    <row r="656" spans="19:19">
      <c r="S656" s="88"/>
    </row>
    <row r="657" spans="19:19">
      <c r="S657" s="88"/>
    </row>
    <row r="658" spans="19:19">
      <c r="S658" s="88"/>
    </row>
    <row r="659" spans="19:19">
      <c r="S659" s="88"/>
    </row>
    <row r="660" spans="19:19">
      <c r="S660" s="88"/>
    </row>
    <row r="661" spans="19:19">
      <c r="S661" s="88"/>
    </row>
    <row r="662" spans="19:19">
      <c r="S662" s="88"/>
    </row>
    <row r="663" spans="19:19">
      <c r="S663" s="88"/>
    </row>
    <row r="664" spans="19:19">
      <c r="S664" s="88"/>
    </row>
    <row r="665" spans="19:19">
      <c r="S665" s="88"/>
    </row>
    <row r="666" spans="19:19">
      <c r="S666" s="88"/>
    </row>
    <row r="667" spans="19:19">
      <c r="S667" s="88"/>
    </row>
    <row r="668" spans="19:19">
      <c r="S668" s="88"/>
    </row>
    <row r="669" spans="19:19">
      <c r="S669" s="88"/>
    </row>
    <row r="670" spans="19:19">
      <c r="S670" s="88"/>
    </row>
    <row r="671" spans="19:19">
      <c r="S671" s="88"/>
    </row>
    <row r="672" spans="19:19">
      <c r="S672" s="88"/>
    </row>
    <row r="673" spans="19:19">
      <c r="S673" s="88"/>
    </row>
    <row r="674" spans="19:19">
      <c r="S674" s="88"/>
    </row>
    <row r="675" spans="19:19">
      <c r="S675" s="88"/>
    </row>
    <row r="676" spans="19:19">
      <c r="S676" s="88"/>
    </row>
    <row r="677" spans="19:19">
      <c r="S677" s="88"/>
    </row>
    <row r="678" spans="19:19">
      <c r="S678" s="88"/>
    </row>
    <row r="679" spans="19:19">
      <c r="S679" s="88"/>
    </row>
    <row r="680" spans="19:19">
      <c r="S680" s="88"/>
    </row>
    <row r="681" spans="19:19">
      <c r="S681" s="88"/>
    </row>
    <row r="682" spans="19:19">
      <c r="S682" s="88"/>
    </row>
    <row r="683" spans="19:19">
      <c r="S683" s="88"/>
    </row>
    <row r="684" spans="19:19">
      <c r="S684" s="88"/>
    </row>
    <row r="685" spans="19:19">
      <c r="S685" s="88"/>
    </row>
    <row r="686" spans="19:19">
      <c r="S686" s="88"/>
    </row>
    <row r="687" spans="19:19">
      <c r="S687" s="88"/>
    </row>
    <row r="688" spans="19:19">
      <c r="S688" s="88"/>
    </row>
    <row r="689" spans="19:19">
      <c r="S689" s="88"/>
    </row>
    <row r="690" spans="19:19">
      <c r="S690" s="88"/>
    </row>
    <row r="691" spans="19:19">
      <c r="S691" s="88"/>
    </row>
    <row r="692" spans="19:19">
      <c r="S692" s="88"/>
    </row>
    <row r="693" spans="19:19">
      <c r="S693" s="88"/>
    </row>
    <row r="694" spans="19:19">
      <c r="S694" s="88"/>
    </row>
    <row r="695" spans="19:19">
      <c r="S695" s="88"/>
    </row>
    <row r="696" spans="19:19">
      <c r="S696" s="88"/>
    </row>
    <row r="697" spans="19:19">
      <c r="S697" s="88"/>
    </row>
    <row r="698" spans="19:19">
      <c r="S698" s="88"/>
    </row>
    <row r="699" spans="19:19">
      <c r="S699" s="88"/>
    </row>
    <row r="700" spans="19:19">
      <c r="S700" s="88"/>
    </row>
    <row r="701" spans="19:19">
      <c r="S701" s="88"/>
    </row>
    <row r="702" spans="19:19">
      <c r="S702" s="88"/>
    </row>
    <row r="703" spans="19:19">
      <c r="S703" s="88"/>
    </row>
    <row r="704" spans="19:19">
      <c r="S704" s="88"/>
    </row>
    <row r="705" spans="19:19">
      <c r="S705" s="88"/>
    </row>
    <row r="706" spans="19:19">
      <c r="S706" s="88"/>
    </row>
    <row r="707" spans="19:19">
      <c r="S707" s="88"/>
    </row>
    <row r="708" spans="19:19">
      <c r="S708" s="88"/>
    </row>
    <row r="709" spans="19:19">
      <c r="S709" s="88"/>
    </row>
    <row r="710" spans="19:19">
      <c r="S710" s="88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MARYWL.TABLE</vt:lpstr>
      <vt:lpstr>MARYWL.Chart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McMullen</dc:creator>
  <cp:lastModifiedBy>Paul Johnson</cp:lastModifiedBy>
  <cp:lastPrinted>2009-08-28T16:35:44Z</cp:lastPrinted>
  <dcterms:created xsi:type="dcterms:W3CDTF">2006-05-15T19:17:26Z</dcterms:created>
  <dcterms:modified xsi:type="dcterms:W3CDTF">2009-09-04T18:47:43Z</dcterms:modified>
</cp:coreProperties>
</file>